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120" windowWidth="9420" windowHeight="4950" tabRatio="873"/>
  </bookViews>
  <sheets>
    <sheet name="SHELD" sheetId="9" r:id="rId1"/>
  </sheets>
  <definedNames>
    <definedName name="_xlnm.Print_Area" localSheetId="0">SHELD!$B$1:$K$219</definedName>
  </definedNames>
  <calcPr calcId="124519"/>
</workbook>
</file>

<file path=xl/calcChain.xml><?xml version="1.0" encoding="utf-8"?>
<calcChain xmlns="http://schemas.openxmlformats.org/spreadsheetml/2006/main">
  <c r="K213" i="9"/>
  <c r="K212"/>
  <c r="K211"/>
  <c r="K207"/>
  <c r="K149"/>
  <c r="K147"/>
  <c r="K148"/>
  <c r="K150"/>
  <c r="K151"/>
  <c r="K152"/>
  <c r="K153"/>
  <c r="K154"/>
  <c r="K155"/>
  <c r="K156"/>
  <c r="K157"/>
  <c r="K158"/>
  <c r="K159"/>
  <c r="K160"/>
  <c r="K161"/>
  <c r="K146"/>
  <c r="K141"/>
  <c r="K140"/>
  <c r="K139"/>
  <c r="K138"/>
  <c r="K137"/>
  <c r="K136"/>
  <c r="K135"/>
  <c r="K134"/>
  <c r="K125"/>
  <c r="K124"/>
  <c r="K123"/>
  <c r="K122"/>
  <c r="K121"/>
  <c r="K120"/>
  <c r="K119"/>
  <c r="K112"/>
  <c r="K107"/>
  <c r="K105"/>
  <c r="K103"/>
  <c r="K101"/>
  <c r="K94"/>
  <c r="K90"/>
  <c r="K88"/>
  <c r="K76"/>
  <c r="K70"/>
  <c r="K66"/>
  <c r="K60"/>
  <c r="K56"/>
  <c r="K47"/>
  <c r="K43"/>
  <c r="K41"/>
  <c r="K31"/>
  <c r="K27"/>
  <c r="K25"/>
  <c r="K21"/>
  <c r="K19"/>
  <c r="K8"/>
  <c r="K196"/>
  <c r="I219"/>
  <c r="K114"/>
  <c r="K92"/>
  <c r="K194" s="1"/>
  <c r="K10"/>
  <c r="K53"/>
  <c r="K115"/>
  <c r="K116"/>
  <c r="K117"/>
  <c r="K118"/>
  <c r="K32" l="1"/>
  <c r="K174" s="1"/>
  <c r="K78"/>
  <c r="K176" s="1"/>
  <c r="K126"/>
  <c r="K178" s="1"/>
  <c r="K163"/>
  <c r="K180" s="1"/>
  <c r="J163"/>
  <c r="J94" l="1"/>
  <c r="J92"/>
  <c r="J96"/>
  <c r="J97"/>
  <c r="J110"/>
  <c r="J109"/>
  <c r="J108"/>
  <c r="J107"/>
  <c r="J106"/>
  <c r="J105"/>
  <c r="J104"/>
  <c r="J103"/>
  <c r="J102"/>
  <c r="J101"/>
  <c r="J100"/>
  <c r="J99"/>
  <c r="J98"/>
  <c r="J90"/>
  <c r="J89"/>
  <c r="J88"/>
  <c r="J76"/>
  <c r="J75"/>
  <c r="J74"/>
  <c r="J73"/>
  <c r="J71"/>
  <c r="J70"/>
  <c r="J69"/>
  <c r="J68"/>
  <c r="J67"/>
  <c r="J66"/>
  <c r="J65"/>
  <c r="J64"/>
  <c r="J63"/>
  <c r="J62"/>
  <c r="J61"/>
  <c r="J60"/>
  <c r="J59"/>
  <c r="J56"/>
  <c r="J54"/>
  <c r="J51"/>
  <c r="J50"/>
  <c r="J49"/>
  <c r="J48"/>
  <c r="J47"/>
  <c r="J46"/>
  <c r="J44"/>
  <c r="J43"/>
  <c r="J42"/>
  <c r="J41"/>
  <c r="J31"/>
  <c r="J30"/>
  <c r="J29"/>
  <c r="J28"/>
  <c r="J27"/>
  <c r="J26"/>
  <c r="J25"/>
  <c r="J24"/>
  <c r="J23"/>
  <c r="J22"/>
  <c r="J21"/>
  <c r="J20"/>
  <c r="J19"/>
  <c r="J18"/>
  <c r="J17"/>
  <c r="J15"/>
  <c r="J14"/>
  <c r="J13"/>
  <c r="J12"/>
  <c r="J11"/>
  <c r="J10"/>
  <c r="J32" l="1"/>
  <c r="J78"/>
  <c r="J126"/>
  <c r="K219" l="1"/>
</calcChain>
</file>

<file path=xl/sharedStrings.xml><?xml version="1.0" encoding="utf-8"?>
<sst xmlns="http://schemas.openxmlformats.org/spreadsheetml/2006/main" count="206" uniqueCount="106">
  <si>
    <t>Roof Construction / Carpentry</t>
  </si>
  <si>
    <t>Approved termite treatment applied over filling and top of foundation wall</t>
  </si>
  <si>
    <t>100mm Thick surface bed in bays of 25 - 30m2 include for formwork and bitumen coats between construction joints</t>
  </si>
  <si>
    <t>Item</t>
  </si>
  <si>
    <t>To Collection</t>
  </si>
  <si>
    <t>H</t>
  </si>
  <si>
    <t>J</t>
  </si>
  <si>
    <t>C</t>
  </si>
  <si>
    <t>D</t>
  </si>
  <si>
    <t>E</t>
  </si>
  <si>
    <t>F</t>
  </si>
  <si>
    <t>G</t>
  </si>
  <si>
    <t>B</t>
  </si>
  <si>
    <t>A</t>
  </si>
  <si>
    <t xml:space="preserve">                                                     </t>
  </si>
  <si>
    <t>Description</t>
  </si>
  <si>
    <t>Unit</t>
  </si>
  <si>
    <t>Rate</t>
  </si>
  <si>
    <t xml:space="preserve"> </t>
  </si>
  <si>
    <t>Reinforcement</t>
  </si>
  <si>
    <t>Sawn Formwork</t>
  </si>
  <si>
    <t>Excavation and Earthwork</t>
  </si>
  <si>
    <t>Disposal of Water</t>
  </si>
  <si>
    <t>Quantity</t>
  </si>
  <si>
    <t>MK               t</t>
  </si>
  <si>
    <t>Disposal of Excavated Material</t>
  </si>
  <si>
    <t>Termite Treatment</t>
  </si>
  <si>
    <t>Damp Proofing</t>
  </si>
  <si>
    <t>Concrete Work</t>
  </si>
  <si>
    <t>Mild Steel Mesh Fabric Reinforcement</t>
  </si>
  <si>
    <t>COLLECTION PAGE</t>
  </si>
  <si>
    <t>ROOF</t>
  </si>
  <si>
    <t>SUBSTRUCTURE (ALL PROVISIONAL)</t>
  </si>
  <si>
    <t>MK                  t</t>
  </si>
  <si>
    <t>Roof Coverings</t>
  </si>
  <si>
    <t>Edge of surface bed, 75 - 150mm wide</t>
  </si>
  <si>
    <t>50mm bed of sand on hardcore rolled to receive damp proof membrane</t>
  </si>
  <si>
    <t>Hardcore filling in making up levels, 150mm thick</t>
  </si>
  <si>
    <t>m</t>
  </si>
  <si>
    <t>Compaction of Surfaces</t>
  </si>
  <si>
    <t>Compaction of ground surface under floors etc with vibrating roller including scarifying for a depth of 150mm breaking down oversize material, additing suitable material where necessary and compacting to 98% Mod AASHTO density</t>
  </si>
  <si>
    <t>Strip footings</t>
  </si>
  <si>
    <t>One layer of 250 microns approved polythene black waterproof sheeting lapped 150mm and sealed with pressure sensitive tape and laid over filling</t>
  </si>
  <si>
    <t>Foundation trenches for strip footings</t>
  </si>
  <si>
    <t>Selected earth filling deposit, spread and compacted</t>
  </si>
  <si>
    <t>Filling to Make up levels</t>
  </si>
  <si>
    <t>Ditto; bottom of excavated trenches</t>
  </si>
  <si>
    <t>Roof coverings on purlins spaced at 1264mm centres</t>
  </si>
  <si>
    <t xml:space="preserve">Ridge capping 600mm </t>
  </si>
  <si>
    <r>
      <t>m</t>
    </r>
    <r>
      <rPr>
        <vertAlign val="superscript"/>
        <sz val="11"/>
        <rFont val="Book Antiqua"/>
        <family val="1"/>
      </rPr>
      <t>2</t>
    </r>
  </si>
  <si>
    <r>
      <t>m</t>
    </r>
    <r>
      <rPr>
        <vertAlign val="superscript"/>
        <sz val="11"/>
        <rFont val="Book Antiqua"/>
        <family val="1"/>
      </rPr>
      <t>3</t>
    </r>
  </si>
  <si>
    <r>
      <t>m</t>
    </r>
    <r>
      <rPr>
        <vertAlign val="superscript"/>
        <sz val="11"/>
        <rFont val="Book Antiqua"/>
        <family val="1"/>
      </rPr>
      <t>1</t>
    </r>
  </si>
  <si>
    <t>surplus excavated material from excavations transported at a distance average 300 linear metres from excavations (provision sum)</t>
  </si>
  <si>
    <t>keep general excavation free from storm and surface water or any liquid for the duration of the contract by hand or machinery (provision sum)</t>
  </si>
  <si>
    <t>50 x 75mm Purlin angle iron</t>
  </si>
  <si>
    <t>no</t>
  </si>
  <si>
    <t>concrete slab  20N/MM2/40MM</t>
  </si>
  <si>
    <t>NCIC 1%</t>
  </si>
  <si>
    <t>TRANSPORT 5%</t>
  </si>
  <si>
    <t>LABOUR COST 25%</t>
  </si>
  <si>
    <t>copper earthing plate 3x50 mm</t>
  </si>
  <si>
    <t>BILL SUMMARY</t>
  </si>
  <si>
    <t>TO MAIN SUMMARY</t>
  </si>
  <si>
    <t>WITHHOLDING TAX 4%</t>
  </si>
  <si>
    <t xml:space="preserve">                                                   BILLS OF QUANTITIES FOR THE</t>
  </si>
  <si>
    <t>BLOCKWORK</t>
  </si>
  <si>
    <t>precast holloe cement and sandblocks in cement morter 1:4 filled solid with concrete grade 15/40</t>
  </si>
  <si>
    <t>140mm thick walls</t>
  </si>
  <si>
    <t>26 gauge IBR  galvanised roof sheets with drive screw fixed to softwood purlins</t>
  </si>
  <si>
    <t>serrated ridge clousure piece, fixed to timber</t>
  </si>
  <si>
    <t>50 x 75 mm struts</t>
  </si>
  <si>
    <t>50x150mm rafters</t>
  </si>
  <si>
    <t>50x150 mm ceilling joist</t>
  </si>
  <si>
    <t>pvc conduits</t>
  </si>
  <si>
    <t>cables 1.5mm red</t>
  </si>
  <si>
    <t>cables 1.5mm  black</t>
  </si>
  <si>
    <t>cables 2.5mm red</t>
  </si>
  <si>
    <t>cables 2.5mm black</t>
  </si>
  <si>
    <t>cables 2.5mm green</t>
  </si>
  <si>
    <t>ELCB 63 amps</t>
  </si>
  <si>
    <t>LED flourescent fittings complete set 4ft tubes</t>
  </si>
  <si>
    <t>Plain concrete class 21/mm2/20mm .</t>
  </si>
  <si>
    <t>steel fabric renforcement to B.S. 4483 REFA198 Weighning 1.54kgs per square metre</t>
  </si>
  <si>
    <t>Double sockets</t>
  </si>
  <si>
    <t>Three gang oneway switch</t>
  </si>
  <si>
    <t>Round boxes</t>
  </si>
  <si>
    <t>Square boxes 3x6</t>
  </si>
  <si>
    <t>Round covers</t>
  </si>
  <si>
    <t>Square boxes 3x3</t>
  </si>
  <si>
    <t>ROOFING</t>
  </si>
  <si>
    <t>EXTENAL WORKS</t>
  </si>
  <si>
    <t>door frame</t>
  </si>
  <si>
    <t>mortice locks</t>
  </si>
  <si>
    <t>joinery / painting</t>
  </si>
  <si>
    <t>window frames 8glass with glasses</t>
  </si>
  <si>
    <t>PLUMBING</t>
  </si>
  <si>
    <t>m2</t>
  </si>
  <si>
    <t>aply first and second coat pva white and cream respectively</t>
  </si>
  <si>
    <t>prepared by  macdonald kamwela 0888539446</t>
  </si>
  <si>
    <t xml:space="preserve">provision sum for water system all sanitaries </t>
  </si>
  <si>
    <t>CONSTRUCTION OF GUARDING  SHELTER AT IPONGA  HEALTH CENTRE</t>
  </si>
  <si>
    <t>FLBB doors</t>
  </si>
  <si>
    <t>SUBSTRUCTURE</t>
  </si>
  <si>
    <t>SUPERSTRUCTURE</t>
  </si>
  <si>
    <t>PAINTING WORKS</t>
  </si>
  <si>
    <t>WOODEN ROOF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</si>
</sst>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27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vertAlign val="superscript"/>
      <sz val="11"/>
      <name val="Book Antiqua"/>
      <family val="1"/>
    </font>
    <font>
      <b/>
      <sz val="11"/>
      <name val="Book Antiqua"/>
      <family val="1"/>
    </font>
    <font>
      <sz val="11"/>
      <name val="Book Antiqua"/>
      <family val="1"/>
    </font>
    <font>
      <u/>
      <sz val="11"/>
      <name val="Book Antiqua"/>
      <family val="1"/>
    </font>
    <font>
      <i/>
      <sz val="11"/>
      <name val="Book Antiqua"/>
      <family val="1"/>
    </font>
    <font>
      <b/>
      <u/>
      <sz val="11"/>
      <name val="Book Antiqua"/>
      <family val="1"/>
    </font>
    <font>
      <b/>
      <i/>
      <u/>
      <sz val="11"/>
      <name val="Book Antiqua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" fillId="0" borderId="0"/>
    <xf numFmtId="0" fontId="2" fillId="23" borderId="7" applyNumberFormat="0" applyFont="0" applyAlignment="0" applyProtection="0"/>
    <xf numFmtId="0" fontId="16" fillId="20" borderId="8" applyNumberFormat="0" applyAlignment="0" applyProtection="0"/>
    <xf numFmtId="9" fontId="2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122">
    <xf numFmtId="0" fontId="0" fillId="0" borderId="0" xfId="0"/>
    <xf numFmtId="0" fontId="22" fillId="0" borderId="0" xfId="0" applyFont="1" applyFill="1"/>
    <xf numFmtId="0" fontId="22" fillId="0" borderId="0" xfId="0" applyFont="1" applyFill="1" applyAlignment="1">
      <alignment horizontal="center"/>
    </xf>
    <xf numFmtId="0" fontId="22" fillId="0" borderId="0" xfId="28" applyNumberFormat="1" applyFont="1" applyFill="1" applyAlignment="1">
      <alignment horizontal="center"/>
    </xf>
    <xf numFmtId="43" fontId="22" fillId="0" borderId="0" xfId="28" applyFont="1" applyFill="1"/>
    <xf numFmtId="0" fontId="22" fillId="0" borderId="0" xfId="0" applyFont="1" applyFill="1" applyAlignment="1"/>
    <xf numFmtId="0" fontId="22" fillId="0" borderId="10" xfId="0" applyFont="1" applyFill="1" applyBorder="1" applyAlignment="1">
      <alignment horizontal="center"/>
    </xf>
    <xf numFmtId="0" fontId="22" fillId="0" borderId="11" xfId="0" applyFont="1" applyFill="1" applyBorder="1" applyAlignment="1">
      <alignment horizontal="center"/>
    </xf>
    <xf numFmtId="0" fontId="22" fillId="0" borderId="11" xfId="0" applyFont="1" applyFill="1" applyBorder="1"/>
    <xf numFmtId="0" fontId="22" fillId="0" borderId="11" xfId="28" applyNumberFormat="1" applyFont="1" applyFill="1" applyBorder="1" applyAlignment="1">
      <alignment horizontal="center"/>
    </xf>
    <xf numFmtId="43" fontId="22" fillId="0" borderId="12" xfId="28" applyFont="1" applyFill="1" applyBorder="1" applyAlignment="1"/>
    <xf numFmtId="0" fontId="22" fillId="0" borderId="0" xfId="0" applyFont="1" applyFill="1" applyAlignment="1">
      <alignment vertical="top"/>
    </xf>
    <xf numFmtId="0" fontId="22" fillId="0" borderId="20" xfId="0" applyFont="1" applyFill="1" applyBorder="1" applyAlignment="1">
      <alignment horizontal="center" vertical="top"/>
    </xf>
    <xf numFmtId="0" fontId="22" fillId="0" borderId="18" xfId="0" applyFont="1" applyFill="1" applyBorder="1" applyAlignment="1">
      <alignment horizontal="center" vertical="top"/>
    </xf>
    <xf numFmtId="43" fontId="22" fillId="0" borderId="0" xfId="28" applyFont="1" applyFill="1" applyBorder="1" applyAlignment="1">
      <alignment vertical="top"/>
    </xf>
    <xf numFmtId="0" fontId="22" fillId="0" borderId="18" xfId="28" applyNumberFormat="1" applyFont="1" applyFill="1" applyBorder="1" applyAlignment="1">
      <alignment horizontal="center" vertical="top"/>
    </xf>
    <xf numFmtId="43" fontId="22" fillId="0" borderId="18" xfId="28" applyFont="1" applyFill="1" applyBorder="1" applyAlignment="1">
      <alignment vertical="top"/>
    </xf>
    <xf numFmtId="43" fontId="22" fillId="0" borderId="19" xfId="28" applyFont="1" applyFill="1" applyBorder="1" applyAlignment="1">
      <alignment vertical="top"/>
    </xf>
    <xf numFmtId="0" fontId="21" fillId="0" borderId="0" xfId="0" applyFont="1" applyFill="1" applyAlignment="1">
      <alignment vertical="center"/>
    </xf>
    <xf numFmtId="0" fontId="21" fillId="0" borderId="16" xfId="0" applyFont="1" applyFill="1" applyBorder="1" applyAlignment="1">
      <alignment horizontal="center" vertical="center"/>
    </xf>
    <xf numFmtId="0" fontId="21" fillId="0" borderId="21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vertical="center"/>
    </xf>
    <xf numFmtId="0" fontId="21" fillId="0" borderId="13" xfId="28" applyNumberFormat="1" applyFont="1" applyFill="1" applyBorder="1" applyAlignment="1">
      <alignment horizontal="center" vertical="center"/>
    </xf>
    <xf numFmtId="43" fontId="21" fillId="0" borderId="16" xfId="28" applyFont="1" applyFill="1" applyBorder="1" applyAlignment="1">
      <alignment horizontal="center" vertical="center"/>
    </xf>
    <xf numFmtId="43" fontId="21" fillId="0" borderId="19" xfId="28" applyFont="1" applyFill="1" applyBorder="1" applyAlignment="1">
      <alignment horizontal="center" vertical="center"/>
    </xf>
    <xf numFmtId="0" fontId="22" fillId="0" borderId="0" xfId="0" applyFont="1" applyFill="1" applyBorder="1"/>
    <xf numFmtId="0" fontId="22" fillId="0" borderId="15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2" fillId="0" borderId="15" xfId="28" applyNumberFormat="1" applyFont="1" applyFill="1" applyBorder="1" applyAlignment="1">
      <alignment horizontal="center"/>
    </xf>
    <xf numFmtId="0" fontId="22" fillId="0" borderId="24" xfId="0" applyFont="1" applyFill="1" applyBorder="1" applyAlignment="1">
      <alignment horizontal="center"/>
    </xf>
    <xf numFmtId="43" fontId="22" fillId="0" borderId="17" xfId="28" applyFont="1" applyFill="1" applyBorder="1"/>
    <xf numFmtId="43" fontId="22" fillId="0" borderId="15" xfId="28" applyFont="1" applyFill="1" applyBorder="1"/>
    <xf numFmtId="0" fontId="21" fillId="0" borderId="0" xfId="0" applyFont="1" applyFill="1" applyBorder="1"/>
    <xf numFmtId="0" fontId="23" fillId="0" borderId="0" xfId="0" applyFont="1" applyFill="1" applyBorder="1"/>
    <xf numFmtId="0" fontId="22" fillId="0" borderId="15" xfId="0" applyFont="1" applyFill="1" applyBorder="1" applyAlignment="1">
      <alignment horizontal="center" vertical="top"/>
    </xf>
    <xf numFmtId="0" fontId="22" fillId="0" borderId="0" xfId="0" applyFont="1" applyFill="1" applyBorder="1" applyAlignment="1">
      <alignment horizontal="center" vertical="top"/>
    </xf>
    <xf numFmtId="0" fontId="21" fillId="0" borderId="0" xfId="0" applyFont="1" applyFill="1" applyBorder="1" applyAlignment="1">
      <alignment horizontal="justify" vertical="top"/>
    </xf>
    <xf numFmtId="0" fontId="22" fillId="0" borderId="0" xfId="0" applyFont="1" applyFill="1" applyBorder="1" applyAlignment="1">
      <alignment horizontal="justify" vertical="top"/>
    </xf>
    <xf numFmtId="0" fontId="21" fillId="0" borderId="15" xfId="28" applyNumberFormat="1" applyFont="1" applyFill="1" applyBorder="1" applyAlignment="1">
      <alignment horizontal="center"/>
    </xf>
    <xf numFmtId="0" fontId="21" fillId="0" borderId="0" xfId="0" applyFont="1" applyFill="1" applyBorder="1" applyAlignment="1">
      <alignment horizontal="justify" vertical="center"/>
    </xf>
    <xf numFmtId="0" fontId="22" fillId="0" borderId="0" xfId="0" applyFont="1" applyFill="1" applyAlignment="1">
      <alignment vertical="center"/>
    </xf>
    <xf numFmtId="0" fontId="22" fillId="0" borderId="15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15" xfId="28" applyNumberFormat="1" applyFont="1" applyFill="1" applyBorder="1" applyAlignment="1">
      <alignment horizontal="center" vertical="center"/>
    </xf>
    <xf numFmtId="43" fontId="22" fillId="0" borderId="17" xfId="28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2" fillId="0" borderId="16" xfId="28" applyNumberFormat="1" applyFont="1" applyFill="1" applyBorder="1" applyAlignment="1">
      <alignment horizontal="center"/>
    </xf>
    <xf numFmtId="43" fontId="21" fillId="0" borderId="22" xfId="28" applyFont="1" applyFill="1" applyBorder="1" applyAlignment="1">
      <alignment horizontal="right" vertical="center"/>
    </xf>
    <xf numFmtId="0" fontId="24" fillId="0" borderId="0" xfId="0" applyFont="1" applyFill="1" applyBorder="1"/>
    <xf numFmtId="0" fontId="22" fillId="0" borderId="0" xfId="28" applyNumberFormat="1" applyFont="1" applyFill="1" applyBorder="1" applyAlignment="1">
      <alignment horizontal="center"/>
    </xf>
    <xf numFmtId="43" fontId="22" fillId="0" borderId="0" xfId="28" applyFont="1" applyFill="1" applyBorder="1"/>
    <xf numFmtId="0" fontId="21" fillId="0" borderId="13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15" xfId="28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0" fontId="21" fillId="0" borderId="14" xfId="0" applyFont="1" applyFill="1" applyBorder="1" applyAlignment="1">
      <alignment horizontal="center" vertical="center"/>
    </xf>
    <xf numFmtId="0" fontId="21" fillId="0" borderId="14" xfId="28" applyNumberFormat="1" applyFont="1" applyFill="1" applyBorder="1" applyAlignment="1">
      <alignment horizontal="center" vertical="center"/>
    </xf>
    <xf numFmtId="43" fontId="21" fillId="0" borderId="13" xfId="28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28" applyNumberFormat="1" applyFont="1" applyFill="1" applyBorder="1" applyAlignment="1">
      <alignment horizontal="center" vertical="center"/>
    </xf>
    <xf numFmtId="43" fontId="21" fillId="0" borderId="0" xfId="28" applyFont="1" applyFill="1" applyBorder="1" applyAlignment="1">
      <alignment horizontal="right" vertical="center"/>
    </xf>
    <xf numFmtId="43" fontId="21" fillId="0" borderId="0" xfId="28" applyFont="1" applyFill="1" applyBorder="1" applyAlignment="1">
      <alignment vertical="center"/>
    </xf>
    <xf numFmtId="0" fontId="22" fillId="0" borderId="23" xfId="0" applyFont="1" applyFill="1" applyBorder="1" applyAlignment="1">
      <alignment horizontal="center" vertical="center"/>
    </xf>
    <xf numFmtId="43" fontId="22" fillId="0" borderId="15" xfId="28" applyFont="1" applyFill="1" applyBorder="1" applyAlignment="1">
      <alignment vertical="center"/>
    </xf>
    <xf numFmtId="0" fontId="22" fillId="0" borderId="23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justify"/>
    </xf>
    <xf numFmtId="0" fontId="22" fillId="0" borderId="18" xfId="0" applyFont="1" applyFill="1" applyBorder="1"/>
    <xf numFmtId="0" fontId="22" fillId="0" borderId="18" xfId="0" applyFont="1" applyFill="1" applyBorder="1" applyAlignment="1">
      <alignment horizontal="center"/>
    </xf>
    <xf numFmtId="0" fontId="22" fillId="0" borderId="18" xfId="28" applyNumberFormat="1" applyFont="1" applyFill="1" applyBorder="1" applyAlignment="1">
      <alignment horizontal="center"/>
    </xf>
    <xf numFmtId="43" fontId="22" fillId="0" borderId="19" xfId="28" applyFont="1" applyFill="1" applyBorder="1"/>
    <xf numFmtId="0" fontId="21" fillId="0" borderId="18" xfId="0" applyFont="1" applyFill="1" applyBorder="1" applyAlignment="1">
      <alignment vertical="center"/>
    </xf>
    <xf numFmtId="0" fontId="21" fillId="0" borderId="15" xfId="0" applyFont="1" applyFill="1" applyBorder="1" applyAlignment="1">
      <alignment horizontal="center" vertical="center"/>
    </xf>
    <xf numFmtId="0" fontId="21" fillId="0" borderId="15" xfId="28" applyNumberFormat="1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43" fontId="21" fillId="0" borderId="15" xfId="28" applyFont="1" applyFill="1" applyBorder="1" applyAlignment="1">
      <alignment vertical="center"/>
    </xf>
    <xf numFmtId="0" fontId="22" fillId="0" borderId="0" xfId="0" applyFont="1" applyFill="1" applyBorder="1" applyAlignment="1">
      <alignment horizontal="justify" vertical="justify"/>
    </xf>
    <xf numFmtId="0" fontId="22" fillId="0" borderId="17" xfId="0" applyFont="1" applyFill="1" applyBorder="1" applyAlignment="1">
      <alignment horizontal="center"/>
    </xf>
    <xf numFmtId="0" fontId="21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top"/>
    </xf>
    <xf numFmtId="43" fontId="21" fillId="0" borderId="22" xfId="28" applyFont="1" applyFill="1" applyBorder="1" applyAlignment="1">
      <alignment vertical="center"/>
    </xf>
    <xf numFmtId="0" fontId="22" fillId="0" borderId="24" xfId="28" applyNumberFormat="1" applyFont="1" applyFill="1" applyBorder="1" applyAlignment="1">
      <alignment horizontal="center"/>
    </xf>
    <xf numFmtId="0" fontId="22" fillId="0" borderId="20" xfId="0" applyFont="1" applyFill="1" applyBorder="1" applyAlignment="1">
      <alignment horizontal="center"/>
    </xf>
    <xf numFmtId="43" fontId="22" fillId="0" borderId="16" xfId="28" applyFont="1" applyFill="1" applyBorder="1"/>
    <xf numFmtId="0" fontId="22" fillId="0" borderId="15" xfId="0" applyFont="1" applyFill="1" applyBorder="1"/>
    <xf numFmtId="43" fontId="21" fillId="0" borderId="24" xfId="28" applyFont="1" applyFill="1" applyBorder="1" applyAlignment="1">
      <alignment vertical="center"/>
    </xf>
    <xf numFmtId="43" fontId="22" fillId="0" borderId="11" xfId="28" applyFont="1" applyFill="1" applyBorder="1"/>
    <xf numFmtId="0" fontId="22" fillId="0" borderId="0" xfId="28" applyNumberFormat="1" applyFont="1" applyFill="1" applyBorder="1" applyAlignment="1">
      <alignment horizontal="center" vertical="center"/>
    </xf>
    <xf numFmtId="43" fontId="22" fillId="0" borderId="24" xfId="28" applyFont="1" applyFill="1" applyBorder="1"/>
    <xf numFmtId="0" fontId="25" fillId="0" borderId="0" xfId="0" applyFont="1" applyFill="1" applyBorder="1"/>
    <xf numFmtId="43" fontId="21" fillId="0" borderId="16" xfId="28" applyFont="1" applyFill="1" applyBorder="1" applyAlignment="1">
      <alignment vertical="center"/>
    </xf>
    <xf numFmtId="43" fontId="22" fillId="0" borderId="15" xfId="28" applyFont="1" applyFill="1" applyBorder="1" applyAlignment="1"/>
    <xf numFmtId="43" fontId="22" fillId="0" borderId="17" xfId="28" applyFont="1" applyFill="1" applyBorder="1" applyAlignment="1"/>
    <xf numFmtId="0" fontId="21" fillId="0" borderId="11" xfId="0" applyFont="1" applyFill="1" applyBorder="1"/>
    <xf numFmtId="43" fontId="21" fillId="0" borderId="0" xfId="28" applyFont="1" applyFill="1" applyBorder="1" applyAlignment="1">
      <alignment vertical="top"/>
    </xf>
    <xf numFmtId="43" fontId="21" fillId="0" borderId="13" xfId="28" applyFont="1" applyFill="1" applyBorder="1" applyAlignment="1">
      <alignment horizontal="center" vertical="center"/>
    </xf>
    <xf numFmtId="43" fontId="21" fillId="0" borderId="16" xfId="28" applyFont="1" applyFill="1" applyBorder="1"/>
    <xf numFmtId="43" fontId="22" fillId="0" borderId="24" xfId="28" applyFont="1" applyFill="1" applyBorder="1" applyAlignment="1">
      <alignment vertical="center"/>
    </xf>
    <xf numFmtId="43" fontId="22" fillId="0" borderId="11" xfId="28" applyFont="1" applyFill="1" applyBorder="1" applyAlignment="1"/>
    <xf numFmtId="0" fontId="22" fillId="0" borderId="0" xfId="0" applyFont="1" applyFill="1" applyBorder="1" applyAlignment="1">
      <alignment horizontal="center" vertical="center"/>
    </xf>
    <xf numFmtId="0" fontId="21" fillId="0" borderId="16" xfId="28" applyNumberFormat="1" applyFont="1" applyFill="1" applyBorder="1" applyAlignment="1">
      <alignment horizontal="center" vertical="center"/>
    </xf>
    <xf numFmtId="43" fontId="22" fillId="0" borderId="18" xfId="28" applyFont="1" applyFill="1" applyBorder="1"/>
    <xf numFmtId="43" fontId="22" fillId="0" borderId="17" xfId="28" applyFont="1" applyFill="1" applyBorder="1" applyAlignment="1">
      <alignment vertical="top"/>
    </xf>
    <xf numFmtId="0" fontId="22" fillId="0" borderId="13" xfId="0" applyFont="1" applyFill="1" applyBorder="1"/>
    <xf numFmtId="43" fontId="21" fillId="0" borderId="15" xfId="28" applyFont="1" applyFill="1" applyBorder="1"/>
    <xf numFmtId="43" fontId="21" fillId="0" borderId="25" xfId="28" applyFont="1" applyFill="1" applyBorder="1"/>
    <xf numFmtId="0" fontId="22" fillId="0" borderId="0" xfId="0" applyFont="1" applyFill="1" applyBorder="1" applyAlignment="1">
      <alignment horizontal="center" vertical="center"/>
    </xf>
    <xf numFmtId="0" fontId="22" fillId="0" borderId="17" xfId="0" applyFont="1" applyFill="1" applyBorder="1" applyAlignment="1">
      <alignment horizontal="center" vertical="center"/>
    </xf>
    <xf numFmtId="0" fontId="21" fillId="0" borderId="24" xfId="28" applyNumberFormat="1" applyFont="1" applyFill="1" applyBorder="1" applyAlignment="1">
      <alignment horizontal="center" vertical="center"/>
    </xf>
    <xf numFmtId="0" fontId="22" fillId="0" borderId="16" xfId="28" applyNumberFormat="1" applyFont="1" applyFill="1" applyBorder="1" applyAlignment="1">
      <alignment horizontal="center" vertical="center"/>
    </xf>
    <xf numFmtId="0" fontId="21" fillId="0" borderId="24" xfId="0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horizontal="center" vertical="center"/>
    </xf>
    <xf numFmtId="43" fontId="21" fillId="0" borderId="19" xfId="28" applyFont="1" applyFill="1" applyBorder="1" applyAlignment="1">
      <alignment horizontal="right" vertical="center"/>
    </xf>
    <xf numFmtId="43" fontId="22" fillId="0" borderId="12" xfId="28" applyFont="1" applyFill="1" applyBorder="1"/>
    <xf numFmtId="0" fontId="22" fillId="0" borderId="16" xfId="0" applyFont="1" applyFill="1" applyBorder="1" applyAlignment="1">
      <alignment horizontal="center" vertical="top"/>
    </xf>
    <xf numFmtId="0" fontId="22" fillId="0" borderId="18" xfId="0" applyFont="1" applyFill="1" applyBorder="1" applyAlignment="1">
      <alignment horizontal="justify" vertical="top"/>
    </xf>
    <xf numFmtId="0" fontId="22" fillId="0" borderId="16" xfId="0" applyFont="1" applyFill="1" applyBorder="1" applyAlignment="1">
      <alignment horizontal="center"/>
    </xf>
    <xf numFmtId="0" fontId="22" fillId="0" borderId="24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justify"/>
    </xf>
    <xf numFmtId="0" fontId="22" fillId="0" borderId="0" xfId="0" applyFont="1" applyFill="1" applyBorder="1" applyAlignment="1">
      <alignment vertical="center" wrapText="1"/>
    </xf>
    <xf numFmtId="0" fontId="26" fillId="0" borderId="0" xfId="0" applyFont="1" applyFill="1" applyBorder="1"/>
  </cellXfs>
  <cellStyles count="4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omma" xfId="28" builtinId="3"/>
    <cellStyle name="Comma 2" xfId="29"/>
    <cellStyle name="Explanatory Text 2" xfId="30"/>
    <cellStyle name="Good 2" xfId="31"/>
    <cellStyle name="Heading 1 2" xfId="32"/>
    <cellStyle name="Heading 2 2" xfId="33"/>
    <cellStyle name="Heading 3 2" xfId="34"/>
    <cellStyle name="Heading 4 2" xfId="35"/>
    <cellStyle name="Input 2" xfId="36"/>
    <cellStyle name="Linked Cell 2" xfId="37"/>
    <cellStyle name="Neutral 2" xfId="38"/>
    <cellStyle name="Normal" xfId="0" builtinId="0"/>
    <cellStyle name="Normal 2" xfId="39"/>
    <cellStyle name="Note 2" xfId="40"/>
    <cellStyle name="Output 2" xfId="41"/>
    <cellStyle name="Percent 2" xfId="42"/>
    <cellStyle name="Title 2" xfId="43"/>
    <cellStyle name="Total 2" xfId="44"/>
    <cellStyle name="Warning Text 2" xfId="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1"/>
  <sheetViews>
    <sheetView tabSelected="1" view="pageBreakPreview" topLeftCell="A190" zoomScale="70" zoomScaleNormal="70" zoomScaleSheetLayoutView="70" zoomScalePageLayoutView="77" workbookViewId="0">
      <selection activeCell="M225" sqref="M225"/>
    </sheetView>
  </sheetViews>
  <sheetFormatPr defaultRowHeight="16.5"/>
  <cols>
    <col min="1" max="1" width="2" style="1" customWidth="1"/>
    <col min="2" max="2" width="5" style="2" customWidth="1"/>
    <col min="3" max="3" width="1.5703125" style="2" customWidth="1"/>
    <col min="4" max="4" width="45.140625" style="1" customWidth="1"/>
    <col min="5" max="5" width="3.85546875" style="1" customWidth="1"/>
    <col min="6" max="7" width="9.5703125" style="3" customWidth="1"/>
    <col min="8" max="8" width="6.5703125" style="2" customWidth="1"/>
    <col min="9" max="9" width="15" style="4" customWidth="1"/>
    <col min="10" max="10" width="20.5703125" style="4" hidden="1" customWidth="1"/>
    <col min="11" max="11" width="23.5703125" style="4" bestFit="1" customWidth="1"/>
    <col min="12" max="12" width="2" style="1" customWidth="1"/>
    <col min="13" max="13" width="11.42578125" style="1" bestFit="1" customWidth="1"/>
    <col min="14" max="16384" width="9.140625" style="1"/>
  </cols>
  <sheetData>
    <row r="1" spans="2:11" ht="21" customHeight="1"/>
    <row r="2" spans="2:11" s="5" customFormat="1" ht="25.5" customHeight="1">
      <c r="B2" s="6"/>
      <c r="C2" s="7"/>
      <c r="D2" s="94" t="s">
        <v>64</v>
      </c>
      <c r="E2" s="8"/>
      <c r="F2" s="9"/>
      <c r="G2" s="9"/>
      <c r="H2" s="7"/>
      <c r="I2" s="10"/>
      <c r="J2" s="10"/>
      <c r="K2" s="10"/>
    </row>
    <row r="3" spans="2:11" s="11" customFormat="1" ht="25.5" customHeight="1">
      <c r="B3" s="12"/>
      <c r="C3" s="13"/>
      <c r="D3" s="95" t="s">
        <v>100</v>
      </c>
      <c r="E3" s="14"/>
      <c r="F3" s="15"/>
      <c r="G3" s="15"/>
      <c r="H3" s="13"/>
      <c r="I3" s="17"/>
      <c r="J3" s="17"/>
      <c r="K3" s="103"/>
    </row>
    <row r="4" spans="2:11" s="18" customFormat="1" ht="29.25" customHeight="1">
      <c r="B4" s="19" t="s">
        <v>3</v>
      </c>
      <c r="C4" s="20"/>
      <c r="D4" s="53" t="s">
        <v>15</v>
      </c>
      <c r="E4" s="21"/>
      <c r="F4" s="22" t="s">
        <v>23</v>
      </c>
      <c r="G4" s="101"/>
      <c r="H4" s="19" t="s">
        <v>16</v>
      </c>
      <c r="I4" s="23" t="s">
        <v>17</v>
      </c>
      <c r="J4" s="24" t="s">
        <v>33</v>
      </c>
      <c r="K4" s="96"/>
    </row>
    <row r="5" spans="2:11" s="25" customFormat="1" ht="12.75" customHeight="1">
      <c r="B5" s="29"/>
      <c r="C5" s="7"/>
      <c r="D5" s="8"/>
      <c r="E5" s="8"/>
      <c r="F5" s="82"/>
      <c r="G5" s="82"/>
      <c r="H5" s="29"/>
      <c r="I5" s="114"/>
      <c r="J5" s="89"/>
      <c r="K5" s="89"/>
    </row>
    <row r="6" spans="2:11" s="25" customFormat="1">
      <c r="B6" s="26" t="s">
        <v>18</v>
      </c>
      <c r="C6" s="27"/>
      <c r="D6" s="32" t="s">
        <v>21</v>
      </c>
      <c r="E6" s="32"/>
      <c r="F6" s="28" t="s">
        <v>18</v>
      </c>
      <c r="G6" s="28"/>
      <c r="H6" s="26" t="s">
        <v>18</v>
      </c>
      <c r="I6" s="30"/>
      <c r="J6" s="31" t="s">
        <v>18</v>
      </c>
      <c r="K6" s="31"/>
    </row>
    <row r="7" spans="2:11" s="25" customFormat="1" ht="12.75" customHeight="1">
      <c r="B7" s="26"/>
      <c r="C7" s="27"/>
      <c r="D7" s="33"/>
      <c r="E7" s="33"/>
      <c r="F7" s="28"/>
      <c r="G7" s="28"/>
      <c r="H7" s="26"/>
      <c r="I7" s="30"/>
      <c r="J7" s="31"/>
      <c r="K7" s="31"/>
    </row>
    <row r="8" spans="2:11" s="25" customFormat="1" ht="18">
      <c r="B8" s="34"/>
      <c r="C8" s="35"/>
      <c r="D8" s="25" t="s">
        <v>43</v>
      </c>
      <c r="E8" s="37"/>
      <c r="F8" s="38">
        <v>147</v>
      </c>
      <c r="G8" s="38"/>
      <c r="H8" s="41" t="s">
        <v>50</v>
      </c>
      <c r="I8" s="30">
        <v>800</v>
      </c>
      <c r="J8" s="31"/>
      <c r="K8" s="31">
        <f>F8*I8</f>
        <v>117600</v>
      </c>
    </row>
    <row r="9" spans="2:11" s="25" customFormat="1" ht="12.75" customHeight="1">
      <c r="B9" s="26"/>
      <c r="C9" s="27"/>
      <c r="F9" s="28"/>
      <c r="G9" s="28"/>
      <c r="H9" s="26"/>
      <c r="I9" s="30"/>
      <c r="J9" s="31"/>
      <c r="K9" s="31"/>
    </row>
    <row r="10" spans="2:11" s="25" customFormat="1" ht="12.75" customHeight="1">
      <c r="B10" s="34"/>
      <c r="C10" s="27"/>
      <c r="F10" s="28"/>
      <c r="G10" s="28"/>
      <c r="H10" s="26"/>
      <c r="I10" s="30"/>
      <c r="J10" s="31">
        <f t="shared" ref="J10:J15" si="0">I10*F10</f>
        <v>0</v>
      </c>
      <c r="K10" s="31">
        <f>F10*I10</f>
        <v>0</v>
      </c>
    </row>
    <row r="11" spans="2:11" s="25" customFormat="1" ht="12.75" customHeight="1">
      <c r="B11" s="34"/>
      <c r="C11" s="27"/>
      <c r="F11" s="28"/>
      <c r="G11" s="28"/>
      <c r="H11" s="26"/>
      <c r="I11" s="30"/>
      <c r="J11" s="31">
        <f t="shared" si="0"/>
        <v>0</v>
      </c>
      <c r="K11" s="31"/>
    </row>
    <row r="12" spans="2:11" s="25" customFormat="1" ht="12.75" customHeight="1">
      <c r="B12" s="26"/>
      <c r="C12" s="27"/>
      <c r="D12" s="25" t="s">
        <v>18</v>
      </c>
      <c r="F12" s="28"/>
      <c r="G12" s="28"/>
      <c r="H12" s="26"/>
      <c r="I12" s="30"/>
      <c r="J12" s="31">
        <f t="shared" si="0"/>
        <v>0</v>
      </c>
      <c r="K12" s="31"/>
    </row>
    <row r="13" spans="2:11" s="25" customFormat="1">
      <c r="B13" s="26" t="s">
        <v>18</v>
      </c>
      <c r="C13" s="27"/>
      <c r="D13" s="32" t="s">
        <v>22</v>
      </c>
      <c r="E13" s="32"/>
      <c r="F13" s="28"/>
      <c r="G13" s="28"/>
      <c r="H13" s="26" t="s">
        <v>18</v>
      </c>
      <c r="I13" s="30"/>
      <c r="J13" s="31">
        <f t="shared" si="0"/>
        <v>0</v>
      </c>
      <c r="K13" s="31"/>
    </row>
    <row r="14" spans="2:11" ht="12.75" customHeight="1">
      <c r="B14" s="26"/>
      <c r="C14" s="27"/>
      <c r="D14" s="25" t="s">
        <v>18</v>
      </c>
      <c r="E14" s="25"/>
      <c r="F14" s="28"/>
      <c r="G14" s="28"/>
      <c r="H14" s="26"/>
      <c r="I14" s="30"/>
      <c r="J14" s="31">
        <f t="shared" si="0"/>
        <v>0</v>
      </c>
      <c r="K14" s="31"/>
    </row>
    <row r="15" spans="2:11" s="25" customFormat="1" ht="53.25" customHeight="1">
      <c r="B15" s="34" t="s">
        <v>8</v>
      </c>
      <c r="C15" s="35"/>
      <c r="D15" s="37" t="s">
        <v>53</v>
      </c>
      <c r="E15" s="37"/>
      <c r="F15" s="28"/>
      <c r="G15" s="28"/>
      <c r="H15" s="26"/>
      <c r="I15" s="30"/>
      <c r="J15" s="31">
        <f t="shared" si="0"/>
        <v>0</v>
      </c>
      <c r="K15" s="31"/>
    </row>
    <row r="16" spans="2:11" s="25" customFormat="1" ht="12.75" customHeight="1">
      <c r="B16" s="26"/>
      <c r="C16" s="27"/>
      <c r="F16" s="28"/>
      <c r="G16" s="28"/>
      <c r="H16" s="26"/>
      <c r="I16" s="30"/>
      <c r="J16" s="31">
        <v>0</v>
      </c>
      <c r="K16" s="31"/>
    </row>
    <row r="17" spans="2:11" s="25" customFormat="1">
      <c r="B17" s="26"/>
      <c r="C17" s="27"/>
      <c r="D17" s="32" t="s">
        <v>25</v>
      </c>
      <c r="E17" s="32"/>
      <c r="F17" s="28"/>
      <c r="G17" s="28"/>
      <c r="H17" s="26"/>
      <c r="I17" s="30"/>
      <c r="J17" s="31">
        <f t="shared" ref="J17:J31" si="1">I17*F17</f>
        <v>0</v>
      </c>
      <c r="K17" s="31"/>
    </row>
    <row r="18" spans="2:11" s="25" customFormat="1" ht="12.75" customHeight="1">
      <c r="B18" s="26"/>
      <c r="C18" s="27"/>
      <c r="F18" s="28"/>
      <c r="G18" s="28"/>
      <c r="H18" s="26"/>
      <c r="I18" s="30"/>
      <c r="J18" s="31">
        <f t="shared" si="1"/>
        <v>0</v>
      </c>
      <c r="K18" s="31"/>
    </row>
    <row r="19" spans="2:11" s="25" customFormat="1" ht="18">
      <c r="B19" s="26" t="s">
        <v>9</v>
      </c>
      <c r="C19" s="27"/>
      <c r="D19" s="25" t="s">
        <v>44</v>
      </c>
      <c r="F19" s="28">
        <v>53</v>
      </c>
      <c r="G19" s="28"/>
      <c r="H19" s="26" t="s">
        <v>50</v>
      </c>
      <c r="I19" s="30">
        <v>800</v>
      </c>
      <c r="J19" s="31">
        <f t="shared" si="1"/>
        <v>42400</v>
      </c>
      <c r="K19" s="31">
        <f>F19*I19</f>
        <v>42400</v>
      </c>
    </row>
    <row r="20" spans="2:11" s="25" customFormat="1" ht="12.75" customHeight="1">
      <c r="B20" s="26"/>
      <c r="C20" s="27"/>
      <c r="F20" s="28"/>
      <c r="G20" s="28"/>
      <c r="H20" s="26"/>
      <c r="I20" s="30"/>
      <c r="J20" s="31">
        <f t="shared" si="1"/>
        <v>0</v>
      </c>
      <c r="K20" s="31"/>
    </row>
    <row r="21" spans="2:11" s="45" customFormat="1" ht="49.5">
      <c r="B21" s="41" t="s">
        <v>10</v>
      </c>
      <c r="C21" s="107"/>
      <c r="D21" s="37" t="s">
        <v>52</v>
      </c>
      <c r="F21" s="43">
        <v>53</v>
      </c>
      <c r="G21" s="43"/>
      <c r="H21" s="41" t="s">
        <v>50</v>
      </c>
      <c r="I21" s="44">
        <v>800</v>
      </c>
      <c r="J21" s="31">
        <f t="shared" si="1"/>
        <v>42400</v>
      </c>
      <c r="K21" s="31">
        <f>F21*I21</f>
        <v>42400</v>
      </c>
    </row>
    <row r="22" spans="2:11" s="45" customFormat="1" ht="12.75" customHeight="1">
      <c r="B22" s="41"/>
      <c r="C22" s="107"/>
      <c r="F22" s="43"/>
      <c r="G22" s="43"/>
      <c r="H22" s="41"/>
      <c r="I22" s="44"/>
      <c r="J22" s="31">
        <f t="shared" si="1"/>
        <v>0</v>
      </c>
      <c r="K22" s="31"/>
    </row>
    <row r="23" spans="2:11" s="45" customFormat="1">
      <c r="B23" s="41"/>
      <c r="C23" s="107"/>
      <c r="D23" s="46" t="s">
        <v>45</v>
      </c>
      <c r="E23" s="46"/>
      <c r="F23" s="43"/>
      <c r="G23" s="43"/>
      <c r="H23" s="41"/>
      <c r="I23" s="44"/>
      <c r="J23" s="31">
        <f t="shared" si="1"/>
        <v>0</v>
      </c>
      <c r="K23" s="31"/>
    </row>
    <row r="24" spans="2:11" s="45" customFormat="1" ht="12.75" customHeight="1">
      <c r="B24" s="26"/>
      <c r="C24" s="27"/>
      <c r="D24" s="33"/>
      <c r="E24" s="33"/>
      <c r="F24" s="28"/>
      <c r="G24" s="28"/>
      <c r="H24" s="26"/>
      <c r="I24" s="44"/>
      <c r="J24" s="31">
        <f t="shared" si="1"/>
        <v>0</v>
      </c>
      <c r="K24" s="31"/>
    </row>
    <row r="25" spans="2:11" s="45" customFormat="1" ht="33">
      <c r="B25" s="34" t="s">
        <v>11</v>
      </c>
      <c r="C25" s="35"/>
      <c r="D25" s="37" t="s">
        <v>36</v>
      </c>
      <c r="E25" s="37"/>
      <c r="F25" s="28">
        <v>94</v>
      </c>
      <c r="G25" s="28"/>
      <c r="H25" s="26"/>
      <c r="I25" s="44">
        <v>800</v>
      </c>
      <c r="J25" s="31">
        <f t="shared" si="1"/>
        <v>75200</v>
      </c>
      <c r="K25" s="31">
        <f>F25*I25</f>
        <v>75200</v>
      </c>
    </row>
    <row r="26" spans="2:11" s="45" customFormat="1" ht="12.75" customHeight="1">
      <c r="B26" s="26"/>
      <c r="C26" s="27"/>
      <c r="D26" s="33"/>
      <c r="E26" s="33"/>
      <c r="F26" s="28"/>
      <c r="G26" s="28"/>
      <c r="H26" s="26"/>
      <c r="I26" s="44"/>
      <c r="J26" s="31">
        <f t="shared" si="1"/>
        <v>0</v>
      </c>
      <c r="K26" s="31"/>
    </row>
    <row r="27" spans="2:11" s="45" customFormat="1" ht="33">
      <c r="B27" s="34" t="s">
        <v>5</v>
      </c>
      <c r="C27" s="35"/>
      <c r="D27" s="37" t="s">
        <v>37</v>
      </c>
      <c r="E27" s="37"/>
      <c r="F27" s="28">
        <v>255</v>
      </c>
      <c r="G27" s="28"/>
      <c r="H27" s="26" t="s">
        <v>49</v>
      </c>
      <c r="I27" s="44">
        <v>800</v>
      </c>
      <c r="J27" s="65">
        <f t="shared" si="1"/>
        <v>204000</v>
      </c>
      <c r="K27" s="31">
        <f>F27*I27</f>
        <v>204000</v>
      </c>
    </row>
    <row r="28" spans="2:11" s="25" customFormat="1" ht="12.75" customHeight="1">
      <c r="B28" s="26"/>
      <c r="C28" s="27"/>
      <c r="F28" s="28"/>
      <c r="G28" s="28"/>
      <c r="H28" s="26"/>
      <c r="I28" s="30"/>
      <c r="J28" s="31">
        <f t="shared" si="1"/>
        <v>0</v>
      </c>
      <c r="K28" s="31"/>
    </row>
    <row r="29" spans="2:11" s="25" customFormat="1" ht="24.75" customHeight="1">
      <c r="B29" s="26"/>
      <c r="C29" s="27"/>
      <c r="D29" s="36" t="s">
        <v>39</v>
      </c>
      <c r="F29" s="28"/>
      <c r="G29" s="28"/>
      <c r="H29" s="26"/>
      <c r="I29" s="30"/>
      <c r="J29" s="31">
        <f t="shared" si="1"/>
        <v>0</v>
      </c>
      <c r="K29" s="31"/>
    </row>
    <row r="30" spans="2:11" s="25" customFormat="1" ht="12.75" customHeight="1">
      <c r="B30" s="26"/>
      <c r="C30" s="27"/>
      <c r="D30" s="37"/>
      <c r="F30" s="28"/>
      <c r="G30" s="28"/>
      <c r="H30" s="26"/>
      <c r="I30" s="30"/>
      <c r="J30" s="31">
        <f t="shared" si="1"/>
        <v>0</v>
      </c>
      <c r="K30" s="31"/>
    </row>
    <row r="31" spans="2:11" s="25" customFormat="1" ht="99">
      <c r="B31" s="115" t="s">
        <v>6</v>
      </c>
      <c r="C31" s="69"/>
      <c r="D31" s="116" t="s">
        <v>40</v>
      </c>
      <c r="E31" s="68"/>
      <c r="F31" s="47">
        <v>86</v>
      </c>
      <c r="G31" s="47"/>
      <c r="H31" s="117" t="s">
        <v>49</v>
      </c>
      <c r="I31" s="71">
        <v>800</v>
      </c>
      <c r="J31" s="84">
        <f t="shared" si="1"/>
        <v>68800</v>
      </c>
      <c r="K31" s="84">
        <f>F31*I31</f>
        <v>68800</v>
      </c>
    </row>
    <row r="32" spans="2:11" s="25" customFormat="1" ht="29.25" customHeight="1">
      <c r="B32" s="83" t="s">
        <v>18</v>
      </c>
      <c r="C32" s="69"/>
      <c r="D32" s="68"/>
      <c r="E32" s="68"/>
      <c r="F32" s="70"/>
      <c r="G32" s="70"/>
      <c r="H32" s="69"/>
      <c r="I32" s="113" t="s">
        <v>4</v>
      </c>
      <c r="J32" s="97">
        <f>SUM(J10:J31)</f>
        <v>432800</v>
      </c>
      <c r="K32" s="97">
        <f>SUM(K6:K31)</f>
        <v>550400</v>
      </c>
    </row>
    <row r="33" spans="2:11" s="25" customFormat="1" ht="17.25" customHeight="1">
      <c r="B33" s="27"/>
      <c r="C33" s="27"/>
      <c r="D33" s="49"/>
      <c r="F33" s="50"/>
      <c r="G33" s="50"/>
      <c r="H33" s="27"/>
      <c r="I33" s="51"/>
      <c r="J33" s="51"/>
      <c r="K33" s="51"/>
    </row>
    <row r="34" spans="2:11" s="25" customFormat="1" ht="17.25" customHeight="1">
      <c r="B34" s="27"/>
      <c r="C34" s="27"/>
      <c r="F34" s="50"/>
      <c r="G34" s="50"/>
      <c r="H34" s="27"/>
      <c r="I34" s="51"/>
      <c r="J34" s="51"/>
      <c r="K34" s="51"/>
    </row>
    <row r="35" spans="2:11" s="5" customFormat="1" ht="25.5" customHeight="1">
      <c r="B35" s="6"/>
      <c r="C35" s="7"/>
      <c r="D35" s="94"/>
      <c r="E35" s="8"/>
      <c r="F35" s="9"/>
      <c r="G35" s="9"/>
      <c r="H35" s="7"/>
      <c r="I35" s="10"/>
      <c r="J35" s="10"/>
      <c r="K35" s="10"/>
    </row>
    <row r="36" spans="2:11" s="11" customFormat="1" ht="25.5" customHeight="1">
      <c r="B36" s="12"/>
      <c r="C36" s="13"/>
      <c r="D36" s="14" t="s">
        <v>32</v>
      </c>
      <c r="E36" s="14"/>
      <c r="F36" s="15"/>
      <c r="G36" s="15"/>
      <c r="H36" s="13"/>
      <c r="I36" s="17"/>
      <c r="J36" s="17"/>
      <c r="K36" s="103"/>
    </row>
    <row r="37" spans="2:11" s="18" customFormat="1" ht="29.25" customHeight="1">
      <c r="B37" s="52" t="s">
        <v>3</v>
      </c>
      <c r="C37" s="20"/>
      <c r="D37" s="53" t="s">
        <v>15</v>
      </c>
      <c r="E37" s="53"/>
      <c r="F37" s="22" t="s">
        <v>23</v>
      </c>
      <c r="G37" s="22"/>
      <c r="H37" s="52" t="s">
        <v>16</v>
      </c>
      <c r="I37" s="23" t="s">
        <v>17</v>
      </c>
      <c r="J37" s="24" t="s">
        <v>33</v>
      </c>
      <c r="K37" s="96"/>
    </row>
    <row r="38" spans="2:11" s="25" customFormat="1" ht="15.75" customHeight="1">
      <c r="B38" s="26"/>
      <c r="C38" s="27"/>
      <c r="F38" s="28"/>
      <c r="G38" s="28"/>
      <c r="H38" s="26"/>
      <c r="I38" s="30"/>
      <c r="J38" s="31"/>
      <c r="K38" s="89"/>
    </row>
    <row r="39" spans="2:11" s="25" customFormat="1" ht="15.75" customHeight="1">
      <c r="B39" s="41"/>
      <c r="C39" s="42"/>
      <c r="D39" s="46" t="s">
        <v>26</v>
      </c>
      <c r="E39" s="46"/>
      <c r="F39" s="43"/>
      <c r="G39" s="43"/>
      <c r="H39" s="41"/>
      <c r="I39" s="30"/>
      <c r="J39" s="31"/>
      <c r="K39" s="31"/>
    </row>
    <row r="40" spans="2:11" s="25" customFormat="1" ht="14.25" customHeight="1">
      <c r="B40" s="26"/>
      <c r="C40" s="27"/>
      <c r="D40" s="33"/>
      <c r="E40" s="33"/>
      <c r="F40" s="28"/>
      <c r="G40" s="28"/>
      <c r="H40" s="26"/>
      <c r="I40" s="30"/>
      <c r="J40" s="31"/>
      <c r="K40" s="31"/>
    </row>
    <row r="41" spans="2:11" s="25" customFormat="1" ht="33" customHeight="1">
      <c r="B41" s="34" t="s">
        <v>13</v>
      </c>
      <c r="C41" s="35"/>
      <c r="D41" s="37" t="s">
        <v>1</v>
      </c>
      <c r="E41" s="37"/>
      <c r="F41" s="28">
        <v>271</v>
      </c>
      <c r="G41" s="28"/>
      <c r="H41" s="26" t="s">
        <v>49</v>
      </c>
      <c r="I41" s="30">
        <v>300</v>
      </c>
      <c r="J41" s="31">
        <f>I41*F41</f>
        <v>81300</v>
      </c>
      <c r="K41" s="31">
        <f>F41*I41</f>
        <v>81300</v>
      </c>
    </row>
    <row r="42" spans="2:11" s="25" customFormat="1" ht="14.25" customHeight="1">
      <c r="B42" s="26"/>
      <c r="C42" s="27"/>
      <c r="F42" s="28"/>
      <c r="G42" s="28"/>
      <c r="H42" s="26"/>
      <c r="I42" s="30"/>
      <c r="J42" s="31">
        <f>I42*F42</f>
        <v>0</v>
      </c>
      <c r="K42" s="31"/>
    </row>
    <row r="43" spans="2:11" s="25" customFormat="1" ht="16.5" customHeight="1">
      <c r="B43" s="26" t="s">
        <v>12</v>
      </c>
      <c r="C43" s="27"/>
      <c r="D43" s="37" t="s">
        <v>46</v>
      </c>
      <c r="F43" s="28">
        <v>271</v>
      </c>
      <c r="G43" s="28"/>
      <c r="H43" s="26" t="s">
        <v>49</v>
      </c>
      <c r="I43" s="30">
        <v>300</v>
      </c>
      <c r="J43" s="31">
        <f>I43*F43</f>
        <v>81300</v>
      </c>
      <c r="K43" s="31">
        <f>F43*I43</f>
        <v>81300</v>
      </c>
    </row>
    <row r="44" spans="2:11" s="25" customFormat="1" ht="14.25" customHeight="1">
      <c r="B44" s="26"/>
      <c r="C44" s="27"/>
      <c r="F44" s="28"/>
      <c r="G44" s="28"/>
      <c r="H44" s="26"/>
      <c r="I44" s="30"/>
      <c r="J44" s="31">
        <f>I44*F44</f>
        <v>0</v>
      </c>
      <c r="K44" s="31"/>
    </row>
    <row r="45" spans="2:11" s="25" customFormat="1" ht="15.75" customHeight="1">
      <c r="B45" s="41" t="s">
        <v>18</v>
      </c>
      <c r="C45" s="42"/>
      <c r="D45" s="46" t="s">
        <v>27</v>
      </c>
      <c r="E45" s="46"/>
      <c r="F45" s="43" t="s">
        <v>18</v>
      </c>
      <c r="G45" s="43"/>
      <c r="H45" s="41" t="s">
        <v>18</v>
      </c>
      <c r="I45" s="30"/>
      <c r="J45" s="31">
        <v>0</v>
      </c>
      <c r="K45" s="31"/>
    </row>
    <row r="46" spans="2:11" s="25" customFormat="1" ht="14.25" customHeight="1">
      <c r="B46" s="26"/>
      <c r="C46" s="27"/>
      <c r="F46" s="28"/>
      <c r="G46" s="28"/>
      <c r="H46" s="26"/>
      <c r="I46" s="30"/>
      <c r="J46" s="31">
        <f t="shared" ref="J46:J51" si="2">I46*F46</f>
        <v>0</v>
      </c>
      <c r="K46" s="31"/>
    </row>
    <row r="47" spans="2:11" s="25" customFormat="1" ht="66" customHeight="1">
      <c r="B47" s="34" t="s">
        <v>7</v>
      </c>
      <c r="C47" s="35"/>
      <c r="D47" s="37" t="s">
        <v>42</v>
      </c>
      <c r="E47" s="37"/>
      <c r="F47" s="28">
        <v>255</v>
      </c>
      <c r="G47" s="28"/>
      <c r="H47" s="26" t="s">
        <v>49</v>
      </c>
      <c r="I47" s="30">
        <v>2000</v>
      </c>
      <c r="J47" s="31">
        <f t="shared" si="2"/>
        <v>510000</v>
      </c>
      <c r="K47" s="31">
        <f>F47*I47</f>
        <v>510000</v>
      </c>
    </row>
    <row r="48" spans="2:11" s="25" customFormat="1" ht="14.25" customHeight="1">
      <c r="B48" s="26"/>
      <c r="C48" s="27"/>
      <c r="F48" s="28"/>
      <c r="G48" s="28"/>
      <c r="H48" s="26"/>
      <c r="I48" s="30"/>
      <c r="J48" s="31">
        <f t="shared" si="2"/>
        <v>0</v>
      </c>
      <c r="K48" s="31"/>
    </row>
    <row r="49" spans="2:11" s="45" customFormat="1" ht="15.75" customHeight="1">
      <c r="B49" s="41"/>
      <c r="C49" s="42"/>
      <c r="D49" s="46" t="s">
        <v>28</v>
      </c>
      <c r="E49" s="46"/>
      <c r="F49" s="43"/>
      <c r="G49" s="43"/>
      <c r="H49" s="41"/>
      <c r="I49" s="44"/>
      <c r="J49" s="31">
        <f t="shared" si="2"/>
        <v>0</v>
      </c>
      <c r="K49" s="31"/>
    </row>
    <row r="50" spans="2:11" s="25" customFormat="1" ht="14.25" customHeight="1">
      <c r="B50" s="26" t="s">
        <v>18</v>
      </c>
      <c r="C50" s="27"/>
      <c r="F50" s="28"/>
      <c r="G50" s="28"/>
      <c r="H50" s="26" t="s">
        <v>18</v>
      </c>
      <c r="I50" s="30"/>
      <c r="J50" s="31">
        <f t="shared" si="2"/>
        <v>0</v>
      </c>
      <c r="K50" s="31"/>
    </row>
    <row r="51" spans="2:11" s="25" customFormat="1" ht="15.75" customHeight="1">
      <c r="B51" s="26"/>
      <c r="C51" s="27"/>
      <c r="D51" s="36"/>
      <c r="E51" s="36"/>
      <c r="F51" s="28"/>
      <c r="G51" s="28"/>
      <c r="H51" s="26"/>
      <c r="I51" s="30"/>
      <c r="J51" s="31">
        <f t="shared" si="2"/>
        <v>0</v>
      </c>
      <c r="K51" s="31"/>
    </row>
    <row r="52" spans="2:11" s="25" customFormat="1" ht="15.75" customHeight="1">
      <c r="B52" s="26"/>
      <c r="C52" s="27"/>
      <c r="D52" s="36"/>
      <c r="E52" s="36"/>
      <c r="F52" s="28"/>
      <c r="G52" s="28"/>
      <c r="H52" s="26"/>
      <c r="I52" s="30"/>
      <c r="J52" s="31"/>
      <c r="K52" s="31"/>
    </row>
    <row r="53" spans="2:11" s="25" customFormat="1" ht="15.75" customHeight="1">
      <c r="B53" s="26"/>
      <c r="C53" s="27"/>
      <c r="D53" s="36" t="s">
        <v>56</v>
      </c>
      <c r="E53" s="36"/>
      <c r="F53" s="28"/>
      <c r="G53" s="28"/>
      <c r="H53" s="26"/>
      <c r="I53" s="30"/>
      <c r="J53" s="31"/>
      <c r="K53" s="31">
        <f>F53*I53</f>
        <v>0</v>
      </c>
    </row>
    <row r="54" spans="2:11" s="25" customFormat="1" ht="14.25" customHeight="1">
      <c r="B54" s="41"/>
      <c r="C54" s="54"/>
      <c r="D54" s="45"/>
      <c r="E54" s="45"/>
      <c r="F54" s="55"/>
      <c r="G54" s="55"/>
      <c r="H54" s="41"/>
      <c r="I54" s="30"/>
      <c r="J54" s="31">
        <f t="shared" ref="J54:J71" si="3">I54*F54</f>
        <v>0</v>
      </c>
      <c r="K54" s="31"/>
    </row>
    <row r="55" spans="2:11" s="25" customFormat="1" ht="14.25" customHeight="1">
      <c r="B55" s="41"/>
      <c r="C55" s="54"/>
      <c r="D55" s="45"/>
      <c r="E55" s="45"/>
      <c r="F55" s="55"/>
      <c r="G55" s="55"/>
      <c r="H55" s="41"/>
      <c r="I55" s="30"/>
      <c r="J55" s="31"/>
      <c r="K55" s="31"/>
    </row>
    <row r="56" spans="2:11" s="25" customFormat="1" ht="15.75" customHeight="1">
      <c r="B56" s="34" t="s">
        <v>8</v>
      </c>
      <c r="C56" s="54"/>
      <c r="D56" s="25" t="s">
        <v>41</v>
      </c>
      <c r="E56" s="45"/>
      <c r="F56" s="43">
        <v>25</v>
      </c>
      <c r="G56" s="43"/>
      <c r="H56" s="41" t="s">
        <v>50</v>
      </c>
      <c r="I56" s="30">
        <v>5000</v>
      </c>
      <c r="J56" s="31">
        <f t="shared" si="3"/>
        <v>125000</v>
      </c>
      <c r="K56" s="31">
        <f>F56*I56</f>
        <v>125000</v>
      </c>
    </row>
    <row r="57" spans="2:11" s="25" customFormat="1" ht="15.75" customHeight="1">
      <c r="B57" s="34"/>
      <c r="C57" s="54"/>
      <c r="E57" s="45"/>
      <c r="F57" s="43"/>
      <c r="G57" s="43"/>
      <c r="H57" s="41"/>
      <c r="I57" s="30"/>
      <c r="J57" s="31"/>
      <c r="K57" s="31"/>
    </row>
    <row r="58" spans="2:11" s="25" customFormat="1" ht="15.75" customHeight="1">
      <c r="B58" s="34"/>
      <c r="C58" s="54"/>
      <c r="D58" s="36" t="s">
        <v>81</v>
      </c>
      <c r="E58" s="45"/>
      <c r="F58" s="43"/>
      <c r="G58" s="43"/>
      <c r="H58" s="41"/>
      <c r="I58" s="30"/>
      <c r="J58" s="31"/>
      <c r="K58" s="31"/>
    </row>
    <row r="59" spans="2:11" s="25" customFormat="1" ht="14.25" customHeight="1">
      <c r="B59" s="41"/>
      <c r="C59" s="54"/>
      <c r="E59" s="45"/>
      <c r="F59" s="43"/>
      <c r="G59" s="43"/>
      <c r="H59" s="41"/>
      <c r="I59" s="30"/>
      <c r="J59" s="31">
        <f t="shared" si="3"/>
        <v>0</v>
      </c>
      <c r="K59" s="31"/>
    </row>
    <row r="60" spans="2:11" s="45" customFormat="1" ht="38.25" customHeight="1">
      <c r="B60" s="34" t="s">
        <v>9</v>
      </c>
      <c r="C60" s="35"/>
      <c r="D60" s="37" t="s">
        <v>2</v>
      </c>
      <c r="E60" s="37"/>
      <c r="F60" s="28">
        <v>271</v>
      </c>
      <c r="G60" s="28"/>
      <c r="H60" s="26" t="s">
        <v>49</v>
      </c>
      <c r="I60" s="93">
        <v>7500</v>
      </c>
      <c r="J60" s="92">
        <f t="shared" si="3"/>
        <v>2032500</v>
      </c>
      <c r="K60" s="31">
        <f>F60*I60</f>
        <v>2032500</v>
      </c>
    </row>
    <row r="61" spans="2:11" s="25" customFormat="1" ht="15.75" customHeight="1">
      <c r="B61" s="41"/>
      <c r="C61" s="54"/>
      <c r="D61" s="45"/>
      <c r="E61" s="45"/>
      <c r="F61" s="55"/>
      <c r="G61" s="55"/>
      <c r="H61" s="41"/>
      <c r="I61" s="30"/>
      <c r="J61" s="31">
        <f t="shared" si="3"/>
        <v>0</v>
      </c>
      <c r="K61" s="31"/>
    </row>
    <row r="62" spans="2:11" s="45" customFormat="1" ht="15.75" customHeight="1">
      <c r="B62" s="41" t="s">
        <v>18</v>
      </c>
      <c r="C62" s="42"/>
      <c r="D62" s="46" t="s">
        <v>19</v>
      </c>
      <c r="E62" s="46"/>
      <c r="F62" s="43"/>
      <c r="G62" s="43"/>
      <c r="H62" s="41" t="s">
        <v>18</v>
      </c>
      <c r="I62" s="44"/>
      <c r="J62" s="31">
        <f t="shared" si="3"/>
        <v>0</v>
      </c>
      <c r="K62" s="31"/>
    </row>
    <row r="63" spans="2:11" s="45" customFormat="1" ht="15.75" customHeight="1">
      <c r="B63" s="41"/>
      <c r="C63" s="42"/>
      <c r="D63" s="56"/>
      <c r="E63" s="56"/>
      <c r="F63" s="43"/>
      <c r="G63" s="43"/>
      <c r="H63" s="41"/>
      <c r="I63" s="44"/>
      <c r="J63" s="31">
        <f t="shared" si="3"/>
        <v>0</v>
      </c>
      <c r="K63" s="31"/>
    </row>
    <row r="64" spans="2:11" s="45" customFormat="1" ht="15.75" customHeight="1">
      <c r="B64" s="41" t="s">
        <v>18</v>
      </c>
      <c r="C64" s="42"/>
      <c r="D64" s="46" t="s">
        <v>29</v>
      </c>
      <c r="E64" s="46"/>
      <c r="F64" s="43"/>
      <c r="G64" s="43"/>
      <c r="H64" s="41" t="s">
        <v>18</v>
      </c>
      <c r="I64" s="30"/>
      <c r="J64" s="31">
        <f t="shared" si="3"/>
        <v>0</v>
      </c>
      <c r="K64" s="31"/>
    </row>
    <row r="65" spans="2:11" s="45" customFormat="1" ht="15.75" customHeight="1">
      <c r="B65" s="41" t="s">
        <v>18</v>
      </c>
      <c r="C65" s="42"/>
      <c r="F65" s="43"/>
      <c r="G65" s="43"/>
      <c r="H65" s="41"/>
      <c r="I65" s="30"/>
      <c r="J65" s="31">
        <f t="shared" si="3"/>
        <v>0</v>
      </c>
      <c r="K65" s="31"/>
    </row>
    <row r="66" spans="2:11" s="45" customFormat="1" ht="32.25" customHeight="1">
      <c r="B66" s="34" t="s">
        <v>10</v>
      </c>
      <c r="C66" s="35"/>
      <c r="D66" s="37" t="s">
        <v>82</v>
      </c>
      <c r="E66" s="37"/>
      <c r="F66" s="28">
        <v>271</v>
      </c>
      <c r="G66" s="28"/>
      <c r="H66" s="26" t="s">
        <v>49</v>
      </c>
      <c r="I66" s="30">
        <v>3000</v>
      </c>
      <c r="J66" s="31">
        <f t="shared" si="3"/>
        <v>813000</v>
      </c>
      <c r="K66" s="31">
        <f>F66*I66</f>
        <v>813000</v>
      </c>
    </row>
    <row r="67" spans="2:11" s="45" customFormat="1" ht="15.75" customHeight="1">
      <c r="B67" s="41"/>
      <c r="C67" s="42"/>
      <c r="F67" s="43"/>
      <c r="G67" s="43"/>
      <c r="H67" s="41"/>
      <c r="I67" s="30"/>
      <c r="J67" s="31">
        <f t="shared" si="3"/>
        <v>0</v>
      </c>
      <c r="K67" s="31"/>
    </row>
    <row r="68" spans="2:11" s="45" customFormat="1" ht="15.75" customHeight="1">
      <c r="B68" s="41" t="s">
        <v>18</v>
      </c>
      <c r="C68" s="42"/>
      <c r="D68" s="46" t="s">
        <v>20</v>
      </c>
      <c r="E68" s="46"/>
      <c r="F68" s="43"/>
      <c r="G68" s="43"/>
      <c r="H68" s="41" t="s">
        <v>18</v>
      </c>
      <c r="I68" s="30"/>
      <c r="J68" s="31">
        <f t="shared" si="3"/>
        <v>0</v>
      </c>
      <c r="K68" s="31"/>
    </row>
    <row r="69" spans="2:11" s="45" customFormat="1" ht="15.75" customHeight="1">
      <c r="B69" s="41"/>
      <c r="C69" s="42"/>
      <c r="D69" s="46"/>
      <c r="F69" s="43"/>
      <c r="G69" s="43"/>
      <c r="H69" s="41"/>
      <c r="I69" s="30"/>
      <c r="J69" s="31">
        <f t="shared" si="3"/>
        <v>0</v>
      </c>
      <c r="K69" s="31"/>
    </row>
    <row r="70" spans="2:11" s="45" customFormat="1" ht="15.75" customHeight="1">
      <c r="B70" s="34" t="s">
        <v>11</v>
      </c>
      <c r="C70" s="27"/>
      <c r="D70" s="45" t="s">
        <v>35</v>
      </c>
      <c r="E70" s="33"/>
      <c r="F70" s="43">
        <v>78</v>
      </c>
      <c r="G70" s="43"/>
      <c r="H70" s="41" t="s">
        <v>51</v>
      </c>
      <c r="I70" s="30">
        <v>1800</v>
      </c>
      <c r="J70" s="31">
        <f t="shared" si="3"/>
        <v>140400</v>
      </c>
      <c r="K70" s="31">
        <f>F70*I70</f>
        <v>140400</v>
      </c>
    </row>
    <row r="71" spans="2:11" s="45" customFormat="1" ht="15.75" customHeight="1">
      <c r="B71" s="41"/>
      <c r="C71" s="42"/>
      <c r="E71" s="56"/>
      <c r="F71" s="43"/>
      <c r="G71" s="43"/>
      <c r="H71" s="41"/>
      <c r="I71" s="44"/>
      <c r="J71" s="31">
        <f t="shared" si="3"/>
        <v>0</v>
      </c>
      <c r="K71" s="31"/>
    </row>
    <row r="72" spans="2:11" s="45" customFormat="1" ht="15.75" customHeight="1">
      <c r="B72" s="41" t="s">
        <v>18</v>
      </c>
      <c r="C72" s="42"/>
      <c r="D72" s="46" t="s">
        <v>65</v>
      </c>
      <c r="E72" s="46"/>
      <c r="F72" s="43" t="s">
        <v>18</v>
      </c>
      <c r="G72" s="43"/>
      <c r="H72" s="41" t="s">
        <v>18</v>
      </c>
      <c r="I72" s="44"/>
      <c r="J72" s="31">
        <v>0</v>
      </c>
      <c r="K72" s="31"/>
    </row>
    <row r="73" spans="2:11" s="45" customFormat="1" ht="15.75" customHeight="1">
      <c r="B73" s="26"/>
      <c r="C73" s="27"/>
      <c r="D73" s="25"/>
      <c r="E73" s="25"/>
      <c r="F73" s="28"/>
      <c r="G73" s="28"/>
      <c r="H73" s="26"/>
      <c r="I73" s="30"/>
      <c r="J73" s="31">
        <f>I73*F73</f>
        <v>0</v>
      </c>
      <c r="K73" s="31"/>
    </row>
    <row r="74" spans="2:11" s="45" customFormat="1" ht="45.75" customHeight="1">
      <c r="B74" s="26" t="s">
        <v>18</v>
      </c>
      <c r="C74" s="27"/>
      <c r="D74" s="36" t="s">
        <v>66</v>
      </c>
      <c r="E74" s="36"/>
      <c r="F74" s="28"/>
      <c r="G74" s="28"/>
      <c r="H74" s="26" t="s">
        <v>18</v>
      </c>
      <c r="I74" s="30"/>
      <c r="J74" s="31">
        <f>I74*F74</f>
        <v>0</v>
      </c>
      <c r="K74" s="31"/>
    </row>
    <row r="75" spans="2:11" s="45" customFormat="1" ht="15.75" customHeight="1">
      <c r="B75" s="26" t="s">
        <v>18</v>
      </c>
      <c r="C75" s="27"/>
      <c r="D75" s="25"/>
      <c r="E75" s="25"/>
      <c r="F75" s="28"/>
      <c r="G75" s="28"/>
      <c r="H75" s="26" t="s">
        <v>18</v>
      </c>
      <c r="I75" s="30"/>
      <c r="J75" s="31">
        <f>I75*F75</f>
        <v>0</v>
      </c>
      <c r="K75" s="31"/>
    </row>
    <row r="76" spans="2:11" s="45" customFormat="1" ht="15.75" customHeight="1">
      <c r="B76" s="34" t="s">
        <v>5</v>
      </c>
      <c r="C76" s="42"/>
      <c r="D76" s="45" t="s">
        <v>67</v>
      </c>
      <c r="F76" s="43">
        <v>200</v>
      </c>
      <c r="G76" s="43"/>
      <c r="H76" s="41" t="s">
        <v>49</v>
      </c>
      <c r="I76" s="30">
        <v>15000</v>
      </c>
      <c r="J76" s="31">
        <f>I76*F76</f>
        <v>3000000</v>
      </c>
      <c r="K76" s="31">
        <f>F76*I76</f>
        <v>3000000</v>
      </c>
    </row>
    <row r="77" spans="2:11" s="33" customFormat="1" ht="15.75" customHeight="1">
      <c r="B77" s="34"/>
      <c r="C77" s="42"/>
      <c r="D77" s="45"/>
      <c r="E77" s="45"/>
      <c r="F77" s="43"/>
      <c r="G77" s="43"/>
      <c r="H77" s="41"/>
      <c r="I77" s="30"/>
      <c r="J77" s="31"/>
      <c r="K77" s="84"/>
    </row>
    <row r="78" spans="2:11" s="46" customFormat="1" ht="29.25" customHeight="1">
      <c r="B78" s="20"/>
      <c r="C78" s="57"/>
      <c r="D78" s="53" t="s">
        <v>14</v>
      </c>
      <c r="E78" s="53"/>
      <c r="F78" s="58"/>
      <c r="G78" s="58"/>
      <c r="H78" s="57"/>
      <c r="I78" s="48" t="s">
        <v>4</v>
      </c>
      <c r="J78" s="59">
        <f>SUM(J41:J77)</f>
        <v>6783500</v>
      </c>
      <c r="K78" s="91">
        <f>SUM(K40:K77)</f>
        <v>6783500</v>
      </c>
    </row>
    <row r="79" spans="2:11" s="46" customFormat="1" ht="17.25" customHeight="1">
      <c r="B79" s="60"/>
      <c r="C79" s="60"/>
      <c r="F79" s="61"/>
      <c r="G79" s="61"/>
      <c r="H79" s="60"/>
      <c r="I79" s="62"/>
      <c r="J79" s="63"/>
      <c r="K79" s="63"/>
    </row>
    <row r="80" spans="2:11" ht="17.25" customHeight="1"/>
    <row r="81" spans="1:12" s="5" customFormat="1" ht="25.5" customHeight="1">
      <c r="B81" s="6"/>
      <c r="C81" s="7"/>
      <c r="D81" s="8"/>
      <c r="E81" s="8"/>
      <c r="F81" s="9"/>
      <c r="G81" s="9"/>
      <c r="H81" s="7"/>
      <c r="I81" s="10"/>
      <c r="J81" s="10"/>
      <c r="K81" s="10"/>
    </row>
    <row r="82" spans="1:12" s="11" customFormat="1" ht="25.5" customHeight="1">
      <c r="B82" s="12"/>
      <c r="C82" s="35"/>
      <c r="D82" s="14" t="s">
        <v>31</v>
      </c>
      <c r="E82" s="16"/>
      <c r="F82" s="15"/>
      <c r="G82" s="15"/>
      <c r="H82" s="13"/>
      <c r="I82" s="17"/>
      <c r="J82" s="17"/>
      <c r="K82" s="103"/>
    </row>
    <row r="83" spans="1:12" s="18" customFormat="1" ht="29.25" customHeight="1">
      <c r="B83" s="19" t="s">
        <v>3</v>
      </c>
      <c r="C83" s="20"/>
      <c r="D83" s="53" t="s">
        <v>15</v>
      </c>
      <c r="E83" s="72"/>
      <c r="F83" s="22" t="s">
        <v>23</v>
      </c>
      <c r="G83" s="101"/>
      <c r="H83" s="19" t="s">
        <v>16</v>
      </c>
      <c r="I83" s="23" t="s">
        <v>17</v>
      </c>
      <c r="J83" s="24" t="s">
        <v>33</v>
      </c>
      <c r="K83" s="96"/>
    </row>
    <row r="84" spans="1:12" ht="15.75" customHeight="1">
      <c r="A84" s="18"/>
      <c r="B84" s="73"/>
      <c r="C84" s="60"/>
      <c r="D84" s="46" t="s">
        <v>34</v>
      </c>
      <c r="E84" s="46"/>
      <c r="F84" s="74"/>
      <c r="G84" s="109"/>
      <c r="H84" s="75"/>
      <c r="I84" s="63"/>
      <c r="J84" s="76"/>
      <c r="K84" s="86"/>
      <c r="L84" s="18"/>
    </row>
    <row r="85" spans="1:12" ht="15.75" customHeight="1">
      <c r="A85" s="18"/>
      <c r="B85" s="41"/>
      <c r="C85" s="27"/>
      <c r="D85" s="77"/>
      <c r="E85" s="77"/>
      <c r="F85" s="26"/>
      <c r="G85" s="26"/>
      <c r="H85" s="78"/>
      <c r="I85" s="51"/>
      <c r="J85" s="31"/>
      <c r="K85" s="31"/>
      <c r="L85" s="18"/>
    </row>
    <row r="86" spans="1:12" ht="27.75" customHeight="1">
      <c r="A86" s="18"/>
      <c r="B86" s="41"/>
      <c r="C86" s="27"/>
      <c r="D86" s="79" t="s">
        <v>68</v>
      </c>
      <c r="E86" s="36"/>
      <c r="F86" s="26"/>
      <c r="G86" s="26"/>
      <c r="H86" s="78"/>
      <c r="I86" s="51"/>
      <c r="J86" s="31"/>
      <c r="K86" s="31"/>
      <c r="L86" s="18"/>
    </row>
    <row r="87" spans="1:12" ht="15.75" customHeight="1">
      <c r="A87" s="18"/>
      <c r="B87" s="41"/>
      <c r="C87" s="35"/>
      <c r="D87" s="37"/>
      <c r="E87" s="37"/>
      <c r="F87" s="43"/>
      <c r="G87" s="43"/>
      <c r="H87" s="108"/>
      <c r="I87" s="31"/>
      <c r="J87" s="31"/>
      <c r="K87" s="31"/>
      <c r="L87" s="18"/>
    </row>
    <row r="88" spans="1:12" s="40" customFormat="1" ht="15.75" customHeight="1">
      <c r="A88" s="18"/>
      <c r="B88" s="41" t="s">
        <v>13</v>
      </c>
      <c r="C88" s="35"/>
      <c r="D88" s="37" t="s">
        <v>47</v>
      </c>
      <c r="E88" s="37"/>
      <c r="F88" s="43">
        <v>288</v>
      </c>
      <c r="G88" s="43"/>
      <c r="H88" s="108" t="s">
        <v>49</v>
      </c>
      <c r="I88" s="65">
        <v>10500</v>
      </c>
      <c r="J88" s="31">
        <f>I88*F88</f>
        <v>3024000</v>
      </c>
      <c r="K88" s="31">
        <f>F88*I88</f>
        <v>3024000</v>
      </c>
      <c r="L88" s="18"/>
    </row>
    <row r="89" spans="1:12" ht="15.75" customHeight="1">
      <c r="A89" s="18"/>
      <c r="B89" s="41"/>
      <c r="C89" s="35"/>
      <c r="D89" s="37"/>
      <c r="E89" s="37"/>
      <c r="F89" s="43"/>
      <c r="G89" s="43"/>
      <c r="H89" s="108"/>
      <c r="I89" s="31"/>
      <c r="J89" s="31">
        <f>I89*F89</f>
        <v>0</v>
      </c>
      <c r="K89" s="31"/>
      <c r="L89" s="18"/>
    </row>
    <row r="90" spans="1:12" ht="15.75" customHeight="1">
      <c r="A90" s="18"/>
      <c r="B90" s="41" t="s">
        <v>12</v>
      </c>
      <c r="C90" s="35"/>
      <c r="D90" s="37" t="s">
        <v>48</v>
      </c>
      <c r="E90" s="37"/>
      <c r="F90" s="43">
        <v>31</v>
      </c>
      <c r="G90" s="43"/>
      <c r="H90" s="108" t="s">
        <v>38</v>
      </c>
      <c r="I90" s="65">
        <v>7500</v>
      </c>
      <c r="J90" s="31">
        <f>I90*F90</f>
        <v>232500</v>
      </c>
      <c r="K90" s="31">
        <f>F90*I90</f>
        <v>232500</v>
      </c>
      <c r="L90" s="18"/>
    </row>
    <row r="91" spans="1:12" ht="15.75" customHeight="1">
      <c r="A91" s="18"/>
      <c r="B91" s="41"/>
      <c r="C91" s="35"/>
      <c r="D91" s="37"/>
      <c r="E91" s="37"/>
      <c r="F91" s="43"/>
      <c r="G91" s="43"/>
      <c r="H91" s="108"/>
      <c r="I91" s="65"/>
      <c r="J91" s="31"/>
      <c r="K91" s="31"/>
      <c r="L91" s="18"/>
    </row>
    <row r="92" spans="1:12" ht="15.75" customHeight="1">
      <c r="A92" s="18"/>
      <c r="B92" s="41"/>
      <c r="C92" s="35"/>
      <c r="D92" s="37"/>
      <c r="E92" s="37"/>
      <c r="F92" s="43"/>
      <c r="G92" s="43"/>
      <c r="H92" s="108"/>
      <c r="I92" s="31"/>
      <c r="J92" s="31">
        <f>I92*F92</f>
        <v>0</v>
      </c>
      <c r="K92" s="31">
        <f>F92*I92</f>
        <v>0</v>
      </c>
      <c r="L92" s="18"/>
    </row>
    <row r="93" spans="1:12" ht="15.75" customHeight="1">
      <c r="A93" s="18"/>
      <c r="B93" s="41"/>
      <c r="C93" s="35"/>
      <c r="D93" s="37"/>
      <c r="E93" s="37"/>
      <c r="F93" s="43"/>
      <c r="G93" s="43"/>
      <c r="H93" s="108"/>
      <c r="I93" s="31"/>
      <c r="J93" s="31"/>
      <c r="K93" s="31"/>
      <c r="L93" s="18"/>
    </row>
    <row r="94" spans="1:12" ht="15.75" customHeight="1">
      <c r="A94" s="18"/>
      <c r="B94" s="41" t="s">
        <v>7</v>
      </c>
      <c r="C94" s="35"/>
      <c r="D94" s="37" t="s">
        <v>69</v>
      </c>
      <c r="E94" s="37"/>
      <c r="F94" s="43">
        <v>62</v>
      </c>
      <c r="G94" s="43"/>
      <c r="H94" s="108" t="s">
        <v>38</v>
      </c>
      <c r="I94" s="31">
        <v>2500</v>
      </c>
      <c r="J94" s="31">
        <f>I94*F94</f>
        <v>155000</v>
      </c>
      <c r="K94" s="31">
        <f>F94*I94</f>
        <v>155000</v>
      </c>
      <c r="L94" s="18"/>
    </row>
    <row r="95" spans="1:12" ht="15.75" customHeight="1">
      <c r="A95" s="18"/>
      <c r="B95" s="41"/>
      <c r="C95" s="35"/>
      <c r="D95" s="37"/>
      <c r="E95" s="37"/>
      <c r="F95" s="43"/>
      <c r="G95" s="43"/>
      <c r="H95" s="108"/>
      <c r="I95" s="31"/>
      <c r="J95" s="31"/>
      <c r="K95" s="31"/>
      <c r="L95" s="18"/>
    </row>
    <row r="96" spans="1:12" ht="18.75" customHeight="1">
      <c r="A96" s="18"/>
      <c r="B96" s="41"/>
      <c r="C96" s="42"/>
      <c r="D96" s="39" t="s">
        <v>0</v>
      </c>
      <c r="E96" s="37"/>
      <c r="F96" s="28"/>
      <c r="G96" s="28"/>
      <c r="H96" s="108"/>
      <c r="I96" s="76"/>
      <c r="J96" s="31">
        <f t="shared" ref="J96:J110" si="4">I96*F96</f>
        <v>0</v>
      </c>
      <c r="K96" s="31"/>
      <c r="L96" s="18"/>
    </row>
    <row r="97" spans="1:12" ht="15.75" customHeight="1">
      <c r="A97" s="18"/>
      <c r="B97" s="73"/>
      <c r="C97" s="60"/>
      <c r="D97" s="46"/>
      <c r="E97" s="37"/>
      <c r="F97" s="28"/>
      <c r="G97" s="28"/>
      <c r="H97" s="108"/>
      <c r="I97" s="76"/>
      <c r="J97" s="31">
        <f t="shared" si="4"/>
        <v>0</v>
      </c>
      <c r="K97" s="31"/>
      <c r="L97" s="18"/>
    </row>
    <row r="98" spans="1:12" ht="18" customHeight="1">
      <c r="A98" s="18"/>
      <c r="B98" s="34"/>
      <c r="C98" s="80"/>
      <c r="D98" s="36" t="s">
        <v>105</v>
      </c>
      <c r="E98" s="37"/>
      <c r="F98" s="28"/>
      <c r="G98" s="28"/>
      <c r="H98" s="108"/>
      <c r="I98" s="76"/>
      <c r="J98" s="31">
        <f t="shared" si="4"/>
        <v>0</v>
      </c>
      <c r="K98" s="31"/>
      <c r="L98" s="18"/>
    </row>
    <row r="99" spans="1:12" ht="15.75" customHeight="1">
      <c r="A99" s="18"/>
      <c r="B99" s="34" t="s">
        <v>18</v>
      </c>
      <c r="C99" s="27"/>
      <c r="D99" s="67"/>
      <c r="E99" s="37"/>
      <c r="F99" s="28"/>
      <c r="G99" s="28"/>
      <c r="H99" s="108"/>
      <c r="I99" s="76"/>
      <c r="J99" s="31">
        <f t="shared" si="4"/>
        <v>0</v>
      </c>
      <c r="K99" s="31"/>
      <c r="L99" s="18"/>
    </row>
    <row r="100" spans="1:12" ht="15.75" customHeight="1">
      <c r="A100" s="18"/>
      <c r="B100" s="73"/>
      <c r="C100" s="60"/>
      <c r="D100" s="39"/>
      <c r="E100" s="46"/>
      <c r="F100" s="74"/>
      <c r="G100" s="74"/>
      <c r="H100" s="75"/>
      <c r="I100" s="63"/>
      <c r="J100" s="31">
        <f t="shared" si="4"/>
        <v>0</v>
      </c>
      <c r="K100" s="31"/>
      <c r="L100" s="18"/>
    </row>
    <row r="101" spans="1:12" ht="15.75" customHeight="1">
      <c r="A101" s="18"/>
      <c r="B101" s="41" t="s">
        <v>8</v>
      </c>
      <c r="C101" s="35"/>
      <c r="D101" s="37" t="s">
        <v>54</v>
      </c>
      <c r="E101" s="37"/>
      <c r="F101" s="28">
        <v>168</v>
      </c>
      <c r="G101" s="28"/>
      <c r="H101" s="108" t="s">
        <v>38</v>
      </c>
      <c r="I101" s="65">
        <v>1500</v>
      </c>
      <c r="J101" s="31">
        <f t="shared" si="4"/>
        <v>252000</v>
      </c>
      <c r="K101" s="31">
        <f>F101*I101</f>
        <v>252000</v>
      </c>
      <c r="L101" s="18"/>
    </row>
    <row r="102" spans="1:12" ht="15.75" customHeight="1">
      <c r="A102" s="18"/>
      <c r="B102" s="41"/>
      <c r="C102" s="35"/>
      <c r="D102" s="37"/>
      <c r="E102" s="37"/>
      <c r="F102" s="28"/>
      <c r="G102" s="28"/>
      <c r="H102" s="108"/>
      <c r="I102" s="65"/>
      <c r="J102" s="31">
        <f t="shared" si="4"/>
        <v>0</v>
      </c>
      <c r="K102" s="31"/>
      <c r="L102" s="18"/>
    </row>
    <row r="103" spans="1:12" ht="15.75" customHeight="1">
      <c r="A103" s="18"/>
      <c r="B103" s="41" t="s">
        <v>9</v>
      </c>
      <c r="C103" s="35"/>
      <c r="D103" s="37" t="s">
        <v>70</v>
      </c>
      <c r="E103" s="37"/>
      <c r="F103" s="28">
        <v>200</v>
      </c>
      <c r="G103" s="28"/>
      <c r="H103" s="108" t="s">
        <v>38</v>
      </c>
      <c r="I103" s="65">
        <v>1000</v>
      </c>
      <c r="J103" s="31">
        <f t="shared" si="4"/>
        <v>200000</v>
      </c>
      <c r="K103" s="31">
        <f>F103*I103</f>
        <v>200000</v>
      </c>
      <c r="L103" s="18"/>
    </row>
    <row r="104" spans="1:12" ht="15.75" customHeight="1">
      <c r="A104" s="18"/>
      <c r="B104" s="41"/>
      <c r="C104" s="35"/>
      <c r="D104" s="37"/>
      <c r="E104" s="37"/>
      <c r="F104" s="28"/>
      <c r="G104" s="28"/>
      <c r="H104" s="108"/>
      <c r="I104" s="65"/>
      <c r="J104" s="31">
        <f t="shared" si="4"/>
        <v>0</v>
      </c>
      <c r="K104" s="31"/>
      <c r="L104" s="18"/>
    </row>
    <row r="105" spans="1:12" ht="15.75" customHeight="1">
      <c r="A105" s="18"/>
      <c r="B105" s="41" t="s">
        <v>10</v>
      </c>
      <c r="C105" s="35"/>
      <c r="D105" s="37" t="s">
        <v>71</v>
      </c>
      <c r="E105" s="37"/>
      <c r="F105" s="28">
        <v>65</v>
      </c>
      <c r="G105" s="28"/>
      <c r="H105" s="108" t="s">
        <v>38</v>
      </c>
      <c r="I105" s="65">
        <v>2500</v>
      </c>
      <c r="J105" s="31">
        <f t="shared" si="4"/>
        <v>162500</v>
      </c>
      <c r="K105" s="31">
        <f>F105*I105</f>
        <v>162500</v>
      </c>
      <c r="L105" s="18"/>
    </row>
    <row r="106" spans="1:12" ht="15.75" customHeight="1">
      <c r="A106" s="18"/>
      <c r="B106" s="41"/>
      <c r="C106" s="35"/>
      <c r="D106" s="37"/>
      <c r="E106" s="37"/>
      <c r="F106" s="28"/>
      <c r="G106" s="28"/>
      <c r="H106" s="108"/>
      <c r="I106" s="65"/>
      <c r="J106" s="31">
        <f t="shared" si="4"/>
        <v>0</v>
      </c>
      <c r="K106" s="31"/>
      <c r="L106" s="18"/>
    </row>
    <row r="107" spans="1:12" ht="15.75" customHeight="1">
      <c r="A107" s="18"/>
      <c r="B107" s="41" t="s">
        <v>11</v>
      </c>
      <c r="C107" s="35"/>
      <c r="D107" s="37" t="s">
        <v>72</v>
      </c>
      <c r="E107" s="37"/>
      <c r="F107" s="28">
        <v>150</v>
      </c>
      <c r="G107" s="28"/>
      <c r="H107" s="108" t="s">
        <v>38</v>
      </c>
      <c r="I107" s="65">
        <v>1500</v>
      </c>
      <c r="J107" s="31">
        <f t="shared" si="4"/>
        <v>225000</v>
      </c>
      <c r="K107" s="31">
        <f>F107*I107</f>
        <v>225000</v>
      </c>
      <c r="L107" s="18"/>
    </row>
    <row r="108" spans="1:12" ht="15.75" customHeight="1">
      <c r="A108" s="18"/>
      <c r="B108" s="41"/>
      <c r="C108" s="35"/>
      <c r="D108" s="37"/>
      <c r="E108" s="37"/>
      <c r="F108" s="28"/>
      <c r="G108" s="28"/>
      <c r="H108" s="108"/>
      <c r="I108" s="65"/>
      <c r="J108" s="31">
        <f t="shared" si="4"/>
        <v>0</v>
      </c>
      <c r="K108" s="31"/>
      <c r="L108" s="18"/>
    </row>
    <row r="109" spans="1:12" ht="15.75" customHeight="1">
      <c r="A109" s="18"/>
      <c r="B109" s="41"/>
      <c r="C109" s="35"/>
      <c r="D109" s="79"/>
      <c r="E109" s="37"/>
      <c r="F109" s="28"/>
      <c r="G109" s="28"/>
      <c r="H109" s="108"/>
      <c r="I109" s="65"/>
      <c r="J109" s="31">
        <f t="shared" si="4"/>
        <v>0</v>
      </c>
      <c r="K109" s="31"/>
      <c r="L109" s="18"/>
    </row>
    <row r="110" spans="1:12" ht="15.75" customHeight="1">
      <c r="A110" s="18"/>
      <c r="B110" s="41"/>
      <c r="C110" s="35"/>
      <c r="D110" s="37"/>
      <c r="E110" s="37"/>
      <c r="F110" s="28"/>
      <c r="G110" s="28"/>
      <c r="H110" s="27"/>
      <c r="I110" s="65"/>
      <c r="J110" s="31">
        <f t="shared" si="4"/>
        <v>0</v>
      </c>
      <c r="K110" s="31"/>
      <c r="L110" s="18"/>
    </row>
    <row r="111" spans="1:12" ht="15.75" customHeight="1">
      <c r="A111" s="18"/>
      <c r="B111" s="41"/>
      <c r="C111" s="35"/>
      <c r="D111" s="37"/>
      <c r="E111" s="37"/>
      <c r="F111" s="28"/>
      <c r="G111" s="28"/>
      <c r="H111" s="27"/>
      <c r="I111" s="76"/>
      <c r="J111" s="76"/>
      <c r="K111" s="76"/>
      <c r="L111" s="18"/>
    </row>
    <row r="112" spans="1:12" ht="15.75" customHeight="1">
      <c r="A112" s="18"/>
      <c r="B112" s="41"/>
      <c r="C112" s="35"/>
      <c r="D112" s="37"/>
      <c r="E112" s="37"/>
      <c r="F112" s="28"/>
      <c r="G112" s="28"/>
      <c r="H112" s="27" t="s">
        <v>55</v>
      </c>
      <c r="I112" s="65"/>
      <c r="J112" s="76"/>
      <c r="K112" s="31">
        <f>F112*I112</f>
        <v>0</v>
      </c>
      <c r="L112" s="18"/>
    </row>
    <row r="113" spans="1:12" ht="15.75" customHeight="1">
      <c r="A113" s="18"/>
      <c r="B113" s="41"/>
      <c r="C113" s="35"/>
      <c r="D113" s="37"/>
      <c r="E113" s="37"/>
      <c r="F113" s="28"/>
      <c r="G113" s="28"/>
      <c r="H113" s="27"/>
      <c r="I113" s="65"/>
      <c r="J113" s="76"/>
      <c r="K113" s="76"/>
      <c r="L113" s="18"/>
    </row>
    <row r="114" spans="1:12" ht="15.75" customHeight="1">
      <c r="A114" s="18"/>
      <c r="B114" s="41"/>
      <c r="C114" s="35"/>
      <c r="D114" s="37"/>
      <c r="E114" s="37"/>
      <c r="F114" s="28"/>
      <c r="G114" s="28"/>
      <c r="H114" s="27"/>
      <c r="I114" s="65"/>
      <c r="J114" s="76"/>
      <c r="K114" s="31">
        <f t="shared" ref="K114:K125" si="5">F114*I114</f>
        <v>0</v>
      </c>
      <c r="L114" s="18"/>
    </row>
    <row r="115" spans="1:12" ht="15.75" customHeight="1">
      <c r="A115" s="18"/>
      <c r="B115" s="41"/>
      <c r="C115" s="35"/>
      <c r="D115" s="37"/>
      <c r="E115" s="37"/>
      <c r="F115" s="28"/>
      <c r="G115" s="28"/>
      <c r="H115" s="27"/>
      <c r="I115" s="65"/>
      <c r="J115" s="76"/>
      <c r="K115" s="31">
        <f t="shared" si="5"/>
        <v>0</v>
      </c>
      <c r="L115" s="18"/>
    </row>
    <row r="116" spans="1:12" ht="15.75" customHeight="1">
      <c r="A116" s="18"/>
      <c r="B116" s="41"/>
      <c r="C116" s="35"/>
      <c r="D116" s="37"/>
      <c r="E116" s="37"/>
      <c r="F116" s="28"/>
      <c r="G116" s="28"/>
      <c r="H116" s="27"/>
      <c r="I116" s="65"/>
      <c r="J116" s="76"/>
      <c r="K116" s="31">
        <f t="shared" si="5"/>
        <v>0</v>
      </c>
      <c r="L116" s="18"/>
    </row>
    <row r="117" spans="1:12" ht="15.75" customHeight="1">
      <c r="A117" s="18"/>
      <c r="B117" s="41"/>
      <c r="C117" s="35"/>
      <c r="D117" s="37"/>
      <c r="E117" s="37"/>
      <c r="F117" s="28"/>
      <c r="G117" s="28"/>
      <c r="H117" s="27"/>
      <c r="I117" s="65"/>
      <c r="J117" s="76"/>
      <c r="K117" s="31">
        <f t="shared" si="5"/>
        <v>0</v>
      </c>
      <c r="L117" s="18"/>
    </row>
    <row r="118" spans="1:12" ht="15.75" customHeight="1">
      <c r="A118" s="18"/>
      <c r="B118" s="41"/>
      <c r="C118" s="35"/>
      <c r="D118" s="37"/>
      <c r="E118" s="37"/>
      <c r="F118" s="28"/>
      <c r="G118" s="28"/>
      <c r="H118" s="27"/>
      <c r="I118" s="65"/>
      <c r="J118" s="76"/>
      <c r="K118" s="31">
        <f t="shared" si="5"/>
        <v>0</v>
      </c>
      <c r="L118" s="18"/>
    </row>
    <row r="119" spans="1:12" ht="15.75" customHeight="1">
      <c r="A119" s="18"/>
      <c r="B119" s="41"/>
      <c r="C119" s="35"/>
      <c r="D119" s="37" t="s">
        <v>73</v>
      </c>
      <c r="E119" s="37"/>
      <c r="F119" s="28">
        <v>20</v>
      </c>
      <c r="G119" s="28"/>
      <c r="H119" s="27" t="s">
        <v>38</v>
      </c>
      <c r="I119" s="65">
        <v>9500</v>
      </c>
      <c r="J119" s="76"/>
      <c r="K119" s="31">
        <f t="shared" si="5"/>
        <v>190000</v>
      </c>
      <c r="L119" s="18"/>
    </row>
    <row r="120" spans="1:12" ht="15.75" customHeight="1">
      <c r="A120" s="18"/>
      <c r="B120" s="41"/>
      <c r="C120" s="35"/>
      <c r="D120" s="37" t="s">
        <v>60</v>
      </c>
      <c r="E120" s="37"/>
      <c r="F120" s="28">
        <v>23</v>
      </c>
      <c r="G120" s="28"/>
      <c r="H120" s="27" t="s">
        <v>38</v>
      </c>
      <c r="I120" s="65">
        <v>8500</v>
      </c>
      <c r="J120" s="76"/>
      <c r="K120" s="31">
        <f t="shared" si="5"/>
        <v>195500</v>
      </c>
      <c r="L120" s="18"/>
    </row>
    <row r="121" spans="1:12" ht="15.75" customHeight="1">
      <c r="A121" s="18"/>
      <c r="B121" s="41"/>
      <c r="C121" s="35"/>
      <c r="D121" s="37" t="s">
        <v>74</v>
      </c>
      <c r="E121" s="37"/>
      <c r="F121" s="28">
        <v>1</v>
      </c>
      <c r="G121" s="28"/>
      <c r="H121" s="27" t="s">
        <v>38</v>
      </c>
      <c r="I121" s="65">
        <v>3500</v>
      </c>
      <c r="J121" s="76"/>
      <c r="K121" s="31">
        <f t="shared" si="5"/>
        <v>3500</v>
      </c>
      <c r="L121" s="18"/>
    </row>
    <row r="122" spans="1:12" ht="15.75" customHeight="1">
      <c r="A122" s="18"/>
      <c r="B122" s="41"/>
      <c r="C122" s="35"/>
      <c r="D122" s="37" t="s">
        <v>75</v>
      </c>
      <c r="E122" s="37"/>
      <c r="F122" s="28">
        <v>1</v>
      </c>
      <c r="G122" s="28"/>
      <c r="H122" s="27" t="s">
        <v>55</v>
      </c>
      <c r="I122" s="65">
        <v>35000</v>
      </c>
      <c r="J122" s="76"/>
      <c r="K122" s="31">
        <f t="shared" si="5"/>
        <v>35000</v>
      </c>
      <c r="L122" s="18"/>
    </row>
    <row r="123" spans="1:12" ht="15.75" customHeight="1">
      <c r="A123" s="18"/>
      <c r="B123" s="41"/>
      <c r="C123" s="35"/>
      <c r="D123" s="1" t="s">
        <v>76</v>
      </c>
      <c r="E123" s="37"/>
      <c r="F123" s="28">
        <v>1</v>
      </c>
      <c r="G123" s="28"/>
      <c r="H123" s="27" t="s">
        <v>55</v>
      </c>
      <c r="I123" s="65">
        <v>35000</v>
      </c>
      <c r="J123" s="76"/>
      <c r="K123" s="31">
        <f t="shared" si="5"/>
        <v>35000</v>
      </c>
      <c r="L123" s="18"/>
    </row>
    <row r="124" spans="1:12" ht="15.75" customHeight="1">
      <c r="A124" s="18"/>
      <c r="B124" s="41"/>
      <c r="C124" s="35"/>
      <c r="D124" s="1" t="s">
        <v>77</v>
      </c>
      <c r="E124" s="37"/>
      <c r="F124" s="28">
        <v>1</v>
      </c>
      <c r="G124" s="28"/>
      <c r="H124" s="27" t="s">
        <v>55</v>
      </c>
      <c r="I124" s="65">
        <v>35000</v>
      </c>
      <c r="J124" s="76"/>
      <c r="K124" s="31">
        <f t="shared" si="5"/>
        <v>35000</v>
      </c>
      <c r="L124" s="18"/>
    </row>
    <row r="125" spans="1:12" ht="15.75" customHeight="1">
      <c r="A125" s="18"/>
      <c r="B125" s="41"/>
      <c r="C125" s="35"/>
      <c r="D125" s="1" t="s">
        <v>78</v>
      </c>
      <c r="E125" s="37"/>
      <c r="F125" s="43">
        <v>1</v>
      </c>
      <c r="G125" s="110"/>
      <c r="H125" s="108" t="s">
        <v>55</v>
      </c>
      <c r="I125" s="65">
        <v>35000</v>
      </c>
      <c r="J125" s="76"/>
      <c r="K125" s="31">
        <f t="shared" si="5"/>
        <v>35000</v>
      </c>
      <c r="L125" s="18"/>
    </row>
    <row r="126" spans="1:12" ht="29.25" customHeight="1">
      <c r="A126" s="18"/>
      <c r="B126" s="20"/>
      <c r="C126" s="57"/>
      <c r="D126" s="53"/>
      <c r="E126" s="53"/>
      <c r="F126" s="58"/>
      <c r="G126" s="58"/>
      <c r="H126" s="57"/>
      <c r="I126" s="48" t="s">
        <v>4</v>
      </c>
      <c r="J126" s="59">
        <f>SUM(J88:J125)</f>
        <v>4251000</v>
      </c>
      <c r="K126" s="59">
        <f>SUM(K86:K125)</f>
        <v>4780000</v>
      </c>
      <c r="L126" s="18"/>
    </row>
    <row r="127" spans="1:12" s="25" customFormat="1" ht="17.25" customHeight="1">
      <c r="A127" s="46"/>
      <c r="B127" s="60"/>
      <c r="C127" s="60"/>
      <c r="D127" s="46"/>
      <c r="E127" s="46"/>
      <c r="F127" s="61"/>
      <c r="G127" s="61"/>
      <c r="H127" s="60"/>
      <c r="I127" s="63"/>
      <c r="J127" s="63"/>
      <c r="K127" s="63"/>
      <c r="L127" s="46"/>
    </row>
    <row r="128" spans="1:12" ht="20.25" customHeight="1"/>
    <row r="129" spans="2:11" ht="20.25" customHeight="1"/>
    <row r="130" spans="2:11" ht="20.25" customHeight="1">
      <c r="B130" s="6"/>
      <c r="C130" s="7"/>
      <c r="D130" s="8"/>
      <c r="E130" s="8"/>
      <c r="F130" s="9"/>
      <c r="G130" s="9"/>
      <c r="H130" s="7"/>
      <c r="I130" s="10"/>
      <c r="J130" s="10"/>
      <c r="K130" s="10"/>
    </row>
    <row r="131" spans="2:11" ht="20.25" customHeight="1">
      <c r="B131" s="12"/>
      <c r="C131" s="35"/>
      <c r="D131" s="14"/>
      <c r="E131" s="16"/>
      <c r="F131" s="15"/>
      <c r="G131" s="15"/>
      <c r="H131" s="13"/>
      <c r="I131" s="17"/>
      <c r="J131" s="17"/>
      <c r="K131" s="103"/>
    </row>
    <row r="132" spans="2:11" ht="20.25" customHeight="1">
      <c r="B132" s="19" t="s">
        <v>3</v>
      </c>
      <c r="C132" s="20"/>
      <c r="D132" s="53" t="s">
        <v>15</v>
      </c>
      <c r="E132" s="72"/>
      <c r="F132" s="22" t="s">
        <v>23</v>
      </c>
      <c r="G132" s="101"/>
      <c r="H132" s="19" t="s">
        <v>16</v>
      </c>
      <c r="I132" s="23" t="s">
        <v>17</v>
      </c>
      <c r="J132" s="24" t="s">
        <v>33</v>
      </c>
      <c r="K132" s="96"/>
    </row>
    <row r="133" spans="2:11" ht="20.25" customHeight="1">
      <c r="B133" s="73"/>
      <c r="C133" s="60"/>
      <c r="D133" s="46"/>
      <c r="E133" s="46"/>
      <c r="F133" s="109"/>
      <c r="G133" s="61"/>
      <c r="H133" s="111"/>
      <c r="I133" s="63"/>
      <c r="J133" s="76"/>
      <c r="K133" s="86"/>
    </row>
    <row r="134" spans="2:11" ht="20.25" customHeight="1">
      <c r="B134" s="41"/>
      <c r="C134" s="27"/>
      <c r="D134" s="45" t="s">
        <v>79</v>
      </c>
      <c r="E134" s="88"/>
      <c r="F134" s="41">
        <v>1</v>
      </c>
      <c r="G134" s="107"/>
      <c r="H134" s="65" t="s">
        <v>55</v>
      </c>
      <c r="I134" s="31">
        <v>10500</v>
      </c>
      <c r="J134" s="51"/>
      <c r="K134" s="31">
        <f t="shared" ref="K134:K141" si="6">F134*I134</f>
        <v>10500</v>
      </c>
    </row>
    <row r="135" spans="2:11" ht="20.25" customHeight="1">
      <c r="B135" s="41"/>
      <c r="C135" s="27"/>
      <c r="D135" s="45" t="s">
        <v>83</v>
      </c>
      <c r="E135" s="88"/>
      <c r="F135" s="41">
        <v>8</v>
      </c>
      <c r="G135" s="107"/>
      <c r="H135" s="65" t="s">
        <v>55</v>
      </c>
      <c r="I135" s="31">
        <v>3000</v>
      </c>
      <c r="J135" s="51"/>
      <c r="K135" s="31">
        <f t="shared" si="6"/>
        <v>24000</v>
      </c>
    </row>
    <row r="136" spans="2:11" ht="20.25" customHeight="1">
      <c r="B136" s="41"/>
      <c r="C136" s="35"/>
      <c r="D136" s="45" t="s">
        <v>84</v>
      </c>
      <c r="E136" s="88"/>
      <c r="F136" s="41">
        <v>5</v>
      </c>
      <c r="G136" s="107"/>
      <c r="H136" s="65" t="s">
        <v>55</v>
      </c>
      <c r="I136" s="31">
        <v>2500</v>
      </c>
      <c r="J136" s="51"/>
      <c r="K136" s="31">
        <f t="shared" si="6"/>
        <v>12500</v>
      </c>
    </row>
    <row r="137" spans="2:11" ht="20.25" customHeight="1">
      <c r="B137" s="41"/>
      <c r="C137" s="35"/>
      <c r="D137" s="45" t="s">
        <v>80</v>
      </c>
      <c r="E137" s="88"/>
      <c r="F137" s="41">
        <v>8</v>
      </c>
      <c r="G137" s="107"/>
      <c r="H137" s="65" t="s">
        <v>55</v>
      </c>
      <c r="I137" s="31">
        <v>15000</v>
      </c>
      <c r="J137" s="51"/>
      <c r="K137" s="31">
        <f t="shared" si="6"/>
        <v>120000</v>
      </c>
    </row>
    <row r="138" spans="2:11" ht="20.25" customHeight="1">
      <c r="B138" s="41"/>
      <c r="C138" s="35"/>
      <c r="D138" s="45" t="s">
        <v>85</v>
      </c>
      <c r="E138" s="88"/>
      <c r="F138" s="41">
        <v>30</v>
      </c>
      <c r="G138" s="107"/>
      <c r="H138" s="65" t="s">
        <v>55</v>
      </c>
      <c r="I138" s="31">
        <v>150</v>
      </c>
      <c r="J138" s="51"/>
      <c r="K138" s="31">
        <f t="shared" si="6"/>
        <v>4500</v>
      </c>
    </row>
    <row r="139" spans="2:11" ht="20.25" customHeight="1">
      <c r="B139" s="41"/>
      <c r="C139" s="35"/>
      <c r="D139" s="45" t="s">
        <v>86</v>
      </c>
      <c r="E139" s="88"/>
      <c r="F139" s="41">
        <v>20</v>
      </c>
      <c r="G139" s="107"/>
      <c r="H139" s="65" t="s">
        <v>55</v>
      </c>
      <c r="I139" s="31">
        <v>200</v>
      </c>
      <c r="J139" s="51"/>
      <c r="K139" s="31">
        <f t="shared" si="6"/>
        <v>4000</v>
      </c>
    </row>
    <row r="140" spans="2:11" ht="20.25" customHeight="1">
      <c r="B140" s="41"/>
      <c r="C140" s="35"/>
      <c r="D140" s="45" t="s">
        <v>87</v>
      </c>
      <c r="E140" s="88"/>
      <c r="F140" s="41">
        <v>30</v>
      </c>
      <c r="G140" s="107"/>
      <c r="H140" s="65" t="s">
        <v>55</v>
      </c>
      <c r="I140" s="31">
        <v>50</v>
      </c>
      <c r="J140" s="51"/>
      <c r="K140" s="31">
        <f t="shared" si="6"/>
        <v>1500</v>
      </c>
    </row>
    <row r="141" spans="2:11" ht="20.25" customHeight="1">
      <c r="B141" s="41"/>
      <c r="C141" s="35"/>
      <c r="D141" s="45" t="s">
        <v>88</v>
      </c>
      <c r="E141" s="88"/>
      <c r="F141" s="41">
        <v>20</v>
      </c>
      <c r="G141" s="107"/>
      <c r="H141" s="65" t="s">
        <v>55</v>
      </c>
      <c r="I141" s="31">
        <v>150</v>
      </c>
      <c r="J141" s="51"/>
      <c r="K141" s="31">
        <f t="shared" si="6"/>
        <v>3000</v>
      </c>
    </row>
    <row r="142" spans="2:11" ht="20.25" customHeight="1">
      <c r="B142" s="41"/>
      <c r="C142" s="35"/>
      <c r="D142" s="37"/>
      <c r="E142" s="37"/>
      <c r="F142" s="43"/>
      <c r="G142" s="88"/>
      <c r="H142" s="41"/>
      <c r="I142" s="31"/>
      <c r="J142" s="31"/>
      <c r="K142" s="31"/>
    </row>
    <row r="143" spans="2:11" ht="20.25" customHeight="1">
      <c r="B143" s="41"/>
      <c r="C143" s="35"/>
      <c r="D143" s="37"/>
      <c r="E143" s="37"/>
      <c r="F143" s="43"/>
      <c r="G143" s="88"/>
      <c r="H143" s="41"/>
      <c r="I143" s="31"/>
      <c r="J143" s="31"/>
      <c r="K143" s="31"/>
    </row>
    <row r="144" spans="2:11" ht="20.25" customHeight="1">
      <c r="B144" s="41"/>
      <c r="C144" s="35"/>
      <c r="D144" s="37"/>
      <c r="E144" s="37"/>
      <c r="F144" s="43"/>
      <c r="G144" s="88"/>
      <c r="H144" s="41"/>
      <c r="I144" s="31"/>
      <c r="J144" s="31"/>
      <c r="K144" s="31"/>
    </row>
    <row r="145" spans="2:11" ht="20.25" customHeight="1">
      <c r="B145" s="41"/>
      <c r="C145" s="107"/>
      <c r="D145" s="39" t="s">
        <v>93</v>
      </c>
      <c r="E145" s="37"/>
      <c r="F145" s="28"/>
      <c r="G145" s="50"/>
      <c r="H145" s="41"/>
      <c r="I145" s="76"/>
      <c r="J145" s="31"/>
      <c r="K145" s="31"/>
    </row>
    <row r="146" spans="2:11" ht="20.25" customHeight="1">
      <c r="B146" s="73"/>
      <c r="C146" s="60"/>
      <c r="D146" s="45" t="s">
        <v>101</v>
      </c>
      <c r="E146" s="37"/>
      <c r="F146" s="28">
        <v>3</v>
      </c>
      <c r="G146" s="50"/>
      <c r="H146" s="41" t="s">
        <v>55</v>
      </c>
      <c r="I146" s="76">
        <v>65000</v>
      </c>
      <c r="J146" s="31"/>
      <c r="K146" s="31">
        <f t="shared" ref="K146:K161" si="7">F146*I146</f>
        <v>195000</v>
      </c>
    </row>
    <row r="147" spans="2:11" ht="20.25" customHeight="1">
      <c r="B147" s="34"/>
      <c r="C147" s="80"/>
      <c r="D147" s="37" t="s">
        <v>91</v>
      </c>
      <c r="E147" s="37"/>
      <c r="F147" s="28">
        <v>3</v>
      </c>
      <c r="G147" s="50"/>
      <c r="H147" s="41" t="s">
        <v>55</v>
      </c>
      <c r="I147" s="76">
        <v>35000</v>
      </c>
      <c r="J147" s="31"/>
      <c r="K147" s="31">
        <f t="shared" si="7"/>
        <v>105000</v>
      </c>
    </row>
    <row r="148" spans="2:11" ht="20.25" customHeight="1">
      <c r="B148" s="34"/>
      <c r="C148" s="27"/>
      <c r="D148" s="119" t="s">
        <v>92</v>
      </c>
      <c r="E148" s="37"/>
      <c r="F148" s="28">
        <v>3</v>
      </c>
      <c r="G148" s="50"/>
      <c r="H148" s="41" t="s">
        <v>55</v>
      </c>
      <c r="I148" s="76">
        <v>12500</v>
      </c>
      <c r="J148" s="31"/>
      <c r="K148" s="31">
        <f t="shared" si="7"/>
        <v>37500</v>
      </c>
    </row>
    <row r="149" spans="2:11" ht="20.25" customHeight="1">
      <c r="B149" s="41"/>
      <c r="C149" s="35"/>
      <c r="D149" s="37" t="s">
        <v>94</v>
      </c>
      <c r="E149" s="37"/>
      <c r="F149" s="28">
        <v>10</v>
      </c>
      <c r="G149" s="50"/>
      <c r="H149" s="41" t="s">
        <v>55</v>
      </c>
      <c r="I149" s="65">
        <v>105000</v>
      </c>
      <c r="J149" s="31"/>
      <c r="K149" s="31">
        <f t="shared" si="7"/>
        <v>1050000</v>
      </c>
    </row>
    <row r="150" spans="2:11" ht="20.25" customHeight="1">
      <c r="B150" s="41"/>
      <c r="C150" s="35"/>
      <c r="D150" s="37"/>
      <c r="E150" s="37"/>
      <c r="F150" s="28"/>
      <c r="G150" s="50"/>
      <c r="H150" s="41"/>
      <c r="I150" s="65"/>
      <c r="J150" s="31"/>
      <c r="K150" s="31">
        <f t="shared" si="7"/>
        <v>0</v>
      </c>
    </row>
    <row r="151" spans="2:11" ht="20.25" customHeight="1">
      <c r="B151" s="41"/>
      <c r="C151" s="35"/>
      <c r="D151" s="36" t="s">
        <v>95</v>
      </c>
      <c r="E151" s="37"/>
      <c r="F151" s="28"/>
      <c r="G151" s="50"/>
      <c r="H151" s="41"/>
      <c r="I151" s="65"/>
      <c r="J151" s="31"/>
      <c r="K151" s="31">
        <f t="shared" si="7"/>
        <v>0</v>
      </c>
    </row>
    <row r="152" spans="2:11" ht="20.25" customHeight="1">
      <c r="B152" s="41"/>
      <c r="C152" s="35"/>
      <c r="D152" s="120" t="s">
        <v>99</v>
      </c>
      <c r="E152" s="37"/>
      <c r="F152" s="28">
        <v>1</v>
      </c>
      <c r="G152" s="50"/>
      <c r="H152" s="41" t="s">
        <v>55</v>
      </c>
      <c r="I152" s="65">
        <v>250000</v>
      </c>
      <c r="J152" s="31"/>
      <c r="K152" s="31">
        <f t="shared" si="7"/>
        <v>250000</v>
      </c>
    </row>
    <row r="153" spans="2:11" ht="20.25" customHeight="1">
      <c r="B153" s="41"/>
      <c r="C153" s="35"/>
      <c r="D153" s="37"/>
      <c r="E153" s="37"/>
      <c r="F153" s="28"/>
      <c r="G153" s="50"/>
      <c r="H153" s="26"/>
      <c r="I153" s="65"/>
      <c r="J153" s="31"/>
      <c r="K153" s="31">
        <f t="shared" si="7"/>
        <v>0</v>
      </c>
    </row>
    <row r="154" spans="2:11" ht="20.25" customHeight="1">
      <c r="B154" s="41"/>
      <c r="C154" s="35"/>
      <c r="D154" s="36" t="s">
        <v>104</v>
      </c>
      <c r="E154" s="37"/>
      <c r="F154" s="28"/>
      <c r="G154" s="50"/>
      <c r="H154" s="41"/>
      <c r="I154" s="65"/>
      <c r="J154" s="31"/>
      <c r="K154" s="31">
        <f t="shared" si="7"/>
        <v>0</v>
      </c>
    </row>
    <row r="155" spans="2:11" ht="20.25" customHeight="1">
      <c r="B155" s="41"/>
      <c r="C155" s="35"/>
      <c r="D155" s="37" t="s">
        <v>97</v>
      </c>
      <c r="E155" s="37"/>
      <c r="F155" s="28">
        <v>88</v>
      </c>
      <c r="G155" s="50"/>
      <c r="H155" s="26" t="s">
        <v>96</v>
      </c>
      <c r="I155" s="76">
        <v>3000</v>
      </c>
      <c r="J155" s="76"/>
      <c r="K155" s="31">
        <f t="shared" si="7"/>
        <v>264000</v>
      </c>
    </row>
    <row r="156" spans="2:11" ht="20.25" customHeight="1">
      <c r="B156" s="41"/>
      <c r="C156" s="35"/>
      <c r="D156" s="37"/>
      <c r="E156" s="37"/>
      <c r="F156" s="28"/>
      <c r="G156" s="50"/>
      <c r="H156" s="26"/>
      <c r="I156" s="65"/>
      <c r="J156" s="76"/>
      <c r="K156" s="31">
        <f t="shared" si="7"/>
        <v>0</v>
      </c>
    </row>
    <row r="157" spans="2:11" ht="20.25" customHeight="1">
      <c r="B157" s="41"/>
      <c r="C157" s="35"/>
      <c r="D157" s="37"/>
      <c r="E157" s="37"/>
      <c r="F157" s="28"/>
      <c r="G157" s="50"/>
      <c r="H157" s="26"/>
      <c r="I157" s="65"/>
      <c r="J157" s="76"/>
      <c r="K157" s="31">
        <f t="shared" si="7"/>
        <v>0</v>
      </c>
    </row>
    <row r="158" spans="2:11" ht="20.25" customHeight="1">
      <c r="B158" s="41"/>
      <c r="C158" s="35"/>
      <c r="D158" s="37"/>
      <c r="E158" s="37"/>
      <c r="F158" s="28"/>
      <c r="G158" s="50"/>
      <c r="H158" s="26"/>
      <c r="I158" s="65"/>
      <c r="J158" s="76"/>
      <c r="K158" s="31">
        <f t="shared" si="7"/>
        <v>0</v>
      </c>
    </row>
    <row r="159" spans="2:11" ht="20.25" customHeight="1">
      <c r="B159" s="41"/>
      <c r="C159" s="35"/>
      <c r="D159" s="37"/>
      <c r="E159" s="37"/>
      <c r="F159" s="28"/>
      <c r="G159" s="50"/>
      <c r="H159" s="26"/>
      <c r="I159" s="76"/>
      <c r="J159" s="76"/>
      <c r="K159" s="31">
        <f t="shared" si="7"/>
        <v>0</v>
      </c>
    </row>
    <row r="160" spans="2:11" ht="20.25" customHeight="1">
      <c r="B160" s="41"/>
      <c r="C160" s="35"/>
      <c r="E160" s="37"/>
      <c r="F160" s="28"/>
      <c r="G160" s="50"/>
      <c r="H160" s="26"/>
      <c r="I160" s="76"/>
      <c r="J160" s="76"/>
      <c r="K160" s="31">
        <f t="shared" si="7"/>
        <v>0</v>
      </c>
    </row>
    <row r="161" spans="1:11" ht="20.25" customHeight="1">
      <c r="B161" s="41"/>
      <c r="C161" s="35"/>
      <c r="E161" s="37"/>
      <c r="F161" s="28"/>
      <c r="G161" s="50"/>
      <c r="H161" s="26"/>
      <c r="I161" s="76"/>
      <c r="J161" s="76"/>
      <c r="K161" s="31">
        <f t="shared" si="7"/>
        <v>0</v>
      </c>
    </row>
    <row r="162" spans="1:11" ht="20.25" customHeight="1">
      <c r="B162" s="41"/>
      <c r="C162" s="35"/>
      <c r="E162" s="37"/>
      <c r="F162" s="110"/>
      <c r="G162" s="88"/>
      <c r="H162" s="112"/>
      <c r="I162" s="76"/>
      <c r="J162" s="76"/>
      <c r="K162" s="31"/>
    </row>
    <row r="163" spans="1:11" ht="20.25" customHeight="1">
      <c r="B163" s="20"/>
      <c r="C163" s="57"/>
      <c r="D163" s="53"/>
      <c r="E163" s="53"/>
      <c r="F163" s="58"/>
      <c r="G163" s="58"/>
      <c r="H163" s="57"/>
      <c r="I163" s="48" t="s">
        <v>4</v>
      </c>
      <c r="J163" s="59">
        <f>SUM(J137:J162)</f>
        <v>0</v>
      </c>
      <c r="K163" s="59">
        <f>SUM(K133:K161)</f>
        <v>2081500</v>
      </c>
    </row>
    <row r="164" spans="1:11" ht="20.25" customHeight="1"/>
    <row r="165" spans="1:11" ht="20.25" customHeight="1"/>
    <row r="166" spans="1:11" ht="20.25" customHeight="1"/>
    <row r="169" spans="1:11">
      <c r="A169" s="27"/>
      <c r="B169" s="6"/>
      <c r="C169" s="1"/>
      <c r="D169" s="8"/>
      <c r="E169" s="9"/>
      <c r="F169" s="7"/>
      <c r="G169" s="7"/>
      <c r="H169" s="99"/>
      <c r="I169" s="10"/>
      <c r="J169" s="87"/>
      <c r="K169" s="89"/>
    </row>
    <row r="170" spans="1:11">
      <c r="A170" s="35"/>
      <c r="B170" s="12"/>
      <c r="C170" s="14" t="s">
        <v>61</v>
      </c>
      <c r="D170" s="14"/>
      <c r="E170" s="15"/>
      <c r="F170" s="13"/>
      <c r="G170" s="13"/>
      <c r="H170" s="16"/>
      <c r="I170" s="17"/>
      <c r="J170" s="51"/>
      <c r="K170" s="84"/>
    </row>
    <row r="171" spans="1:11">
      <c r="A171" s="60"/>
      <c r="B171" s="20"/>
      <c r="C171" s="53"/>
      <c r="D171" s="53"/>
      <c r="E171" s="58"/>
      <c r="F171" s="57" t="s">
        <v>30</v>
      </c>
      <c r="G171" s="57"/>
      <c r="H171" s="81"/>
      <c r="I171" s="104"/>
      <c r="J171" s="102"/>
      <c r="K171" s="76" t="s">
        <v>24</v>
      </c>
    </row>
    <row r="172" spans="1:11">
      <c r="A172" s="42"/>
      <c r="B172" s="64"/>
      <c r="C172" s="56"/>
      <c r="D172" s="56"/>
      <c r="E172" s="88"/>
      <c r="F172" s="118"/>
      <c r="G172" s="42"/>
      <c r="H172" s="98"/>
      <c r="I172" s="85"/>
      <c r="J172" s="51"/>
      <c r="K172" s="98"/>
    </row>
    <row r="173" spans="1:11">
      <c r="A173" s="42"/>
      <c r="B173" s="64"/>
      <c r="C173" s="56"/>
      <c r="D173" s="56"/>
      <c r="E173" s="88"/>
      <c r="F173" s="41"/>
      <c r="G173" s="42"/>
      <c r="H173" s="65"/>
      <c r="I173" s="31"/>
      <c r="J173" s="51"/>
      <c r="K173" s="31"/>
    </row>
    <row r="174" spans="1:11">
      <c r="A174" s="42"/>
      <c r="B174" s="64"/>
      <c r="C174" s="45"/>
      <c r="D174" s="45" t="s">
        <v>102</v>
      </c>
      <c r="E174" s="88"/>
      <c r="F174" s="41"/>
      <c r="G174" s="42"/>
      <c r="H174" s="65"/>
      <c r="I174" s="31"/>
      <c r="J174" s="51"/>
      <c r="K174" s="31">
        <f>K32</f>
        <v>550400</v>
      </c>
    </row>
    <row r="175" spans="1:11">
      <c r="A175" s="107"/>
      <c r="B175" s="64"/>
      <c r="C175" s="45"/>
      <c r="D175" s="45"/>
      <c r="E175" s="88"/>
      <c r="F175" s="41"/>
      <c r="G175" s="107"/>
      <c r="H175" s="65"/>
      <c r="I175" s="31"/>
      <c r="J175" s="51"/>
      <c r="K175" s="31"/>
    </row>
    <row r="176" spans="1:11">
      <c r="A176" s="42"/>
      <c r="B176" s="64"/>
      <c r="C176" s="56"/>
      <c r="D176" s="45" t="s">
        <v>103</v>
      </c>
      <c r="E176" s="88"/>
      <c r="F176" s="41"/>
      <c r="G176" s="42"/>
      <c r="H176" s="65"/>
      <c r="I176" s="31"/>
      <c r="J176" s="51"/>
      <c r="K176" s="31">
        <f>K78</f>
        <v>6783500</v>
      </c>
    </row>
    <row r="177" spans="1:11">
      <c r="A177" s="107"/>
      <c r="B177" s="64"/>
      <c r="C177" s="56"/>
      <c r="D177" s="45"/>
      <c r="E177" s="88"/>
      <c r="F177" s="41"/>
      <c r="G177" s="107"/>
      <c r="H177" s="65"/>
      <c r="I177" s="31"/>
      <c r="J177" s="51"/>
      <c r="K177" s="31"/>
    </row>
    <row r="178" spans="1:11">
      <c r="A178" s="107"/>
      <c r="B178" s="64"/>
      <c r="C178" s="56"/>
      <c r="D178" s="45" t="s">
        <v>89</v>
      </c>
      <c r="E178" s="88"/>
      <c r="F178" s="41"/>
      <c r="G178" s="107"/>
      <c r="H178" s="65"/>
      <c r="I178" s="31"/>
      <c r="J178" s="51"/>
      <c r="K178" s="31">
        <f>K126</f>
        <v>4780000</v>
      </c>
    </row>
    <row r="179" spans="1:11">
      <c r="A179" s="107"/>
      <c r="B179" s="64"/>
      <c r="C179" s="56"/>
      <c r="D179" s="45"/>
      <c r="E179" s="88"/>
      <c r="F179" s="41"/>
      <c r="G179" s="107"/>
      <c r="H179" s="65"/>
      <c r="I179" s="31"/>
      <c r="J179" s="51"/>
      <c r="K179" s="31"/>
    </row>
    <row r="180" spans="1:11">
      <c r="A180" s="107"/>
      <c r="B180" s="64"/>
      <c r="C180" s="56"/>
      <c r="D180" s="45" t="s">
        <v>90</v>
      </c>
      <c r="E180" s="88"/>
      <c r="F180" s="41"/>
      <c r="G180" s="107"/>
      <c r="H180" s="65"/>
      <c r="I180" s="31"/>
      <c r="J180" s="51"/>
      <c r="K180" s="31">
        <f>K163</f>
        <v>2081500</v>
      </c>
    </row>
    <row r="181" spans="1:11">
      <c r="A181" s="107"/>
      <c r="B181" s="64"/>
      <c r="C181" s="56"/>
      <c r="D181" s="56"/>
      <c r="E181" s="88"/>
      <c r="F181" s="41"/>
      <c r="G181" s="107"/>
      <c r="H181" s="65"/>
      <c r="I181" s="31"/>
      <c r="J181" s="51"/>
      <c r="K181" s="31"/>
    </row>
    <row r="182" spans="1:11">
      <c r="A182" s="42"/>
      <c r="B182" s="64"/>
      <c r="C182" s="45"/>
      <c r="D182" s="45"/>
      <c r="E182" s="88"/>
      <c r="F182" s="41"/>
      <c r="G182" s="42"/>
      <c r="H182" s="65"/>
      <c r="I182" s="31"/>
      <c r="J182" s="51"/>
      <c r="K182" s="31"/>
    </row>
    <row r="183" spans="1:11">
      <c r="A183" s="42"/>
      <c r="B183" s="64"/>
      <c r="C183" s="56"/>
      <c r="D183" s="56"/>
      <c r="E183" s="88"/>
      <c r="F183" s="41"/>
      <c r="G183" s="42"/>
      <c r="H183" s="65"/>
      <c r="I183" s="31"/>
      <c r="J183" s="51"/>
      <c r="K183" s="31"/>
    </row>
    <row r="184" spans="1:11">
      <c r="A184" s="42"/>
      <c r="B184" s="64"/>
      <c r="C184" s="45"/>
      <c r="D184" s="56"/>
      <c r="E184" s="88"/>
      <c r="F184" s="41"/>
      <c r="G184" s="42"/>
      <c r="H184" s="65"/>
      <c r="I184" s="31"/>
      <c r="J184" s="51"/>
      <c r="K184" s="31"/>
    </row>
    <row r="185" spans="1:11">
      <c r="A185" s="42"/>
      <c r="B185" s="64"/>
      <c r="C185" s="56"/>
      <c r="D185" s="56"/>
      <c r="E185" s="88"/>
      <c r="F185" s="41"/>
      <c r="G185" s="42"/>
      <c r="H185" s="65"/>
      <c r="I185" s="31"/>
      <c r="J185" s="51"/>
      <c r="K185" s="31"/>
    </row>
    <row r="186" spans="1:11">
      <c r="A186" s="42"/>
      <c r="B186" s="64"/>
      <c r="C186" s="45"/>
      <c r="D186" s="45"/>
      <c r="E186" s="88"/>
      <c r="F186" s="41"/>
      <c r="G186" s="42"/>
      <c r="H186" s="65"/>
      <c r="I186" s="31"/>
      <c r="J186" s="51"/>
      <c r="K186" s="31"/>
    </row>
    <row r="187" spans="1:11">
      <c r="A187" s="42"/>
      <c r="B187" s="64"/>
      <c r="C187" s="56"/>
      <c r="D187" s="56"/>
      <c r="E187" s="88"/>
      <c r="F187" s="41"/>
      <c r="G187" s="42"/>
      <c r="H187" s="65"/>
      <c r="I187" s="85"/>
      <c r="J187" s="51"/>
      <c r="K187" s="65"/>
    </row>
    <row r="188" spans="1:11">
      <c r="A188" s="42"/>
      <c r="B188" s="64"/>
      <c r="C188" s="45"/>
      <c r="D188" s="45"/>
      <c r="E188" s="107"/>
      <c r="F188" s="41"/>
      <c r="G188" s="107"/>
      <c r="H188" s="41"/>
      <c r="I188" s="85"/>
      <c r="J188" s="51"/>
      <c r="K188" s="65"/>
    </row>
    <row r="189" spans="1:11">
      <c r="A189" s="42"/>
      <c r="B189" s="64"/>
      <c r="C189" s="56"/>
      <c r="D189" s="56"/>
      <c r="E189" s="88"/>
      <c r="F189" s="41"/>
      <c r="G189" s="42"/>
      <c r="H189" s="65"/>
      <c r="I189" s="85"/>
      <c r="J189" s="51"/>
      <c r="K189" s="65"/>
    </row>
    <row r="190" spans="1:11">
      <c r="A190" s="42"/>
      <c r="B190" s="64"/>
      <c r="C190" s="45"/>
      <c r="D190" s="45"/>
      <c r="E190" s="88"/>
      <c r="F190" s="41"/>
      <c r="G190" s="42"/>
      <c r="H190" s="65"/>
      <c r="I190" s="85"/>
      <c r="J190" s="51"/>
      <c r="K190" s="65"/>
    </row>
    <row r="191" spans="1:11">
      <c r="A191" s="42"/>
      <c r="B191" s="64"/>
      <c r="C191" s="56"/>
      <c r="D191" s="56"/>
      <c r="E191" s="88"/>
      <c r="F191" s="41"/>
      <c r="G191" s="42"/>
      <c r="H191" s="65"/>
      <c r="I191" s="85"/>
      <c r="J191" s="51"/>
      <c r="K191" s="65"/>
    </row>
    <row r="192" spans="1:11">
      <c r="A192" s="42"/>
      <c r="B192" s="64"/>
      <c r="C192" s="45"/>
      <c r="D192" s="45"/>
      <c r="E192" s="88"/>
      <c r="F192" s="41"/>
      <c r="G192" s="42"/>
      <c r="H192" s="65"/>
      <c r="I192" s="85"/>
      <c r="J192" s="51"/>
      <c r="K192" s="65" t="s">
        <v>18</v>
      </c>
    </row>
    <row r="193" spans="1:11">
      <c r="A193" s="42"/>
      <c r="B193" s="64"/>
      <c r="C193" s="56"/>
      <c r="D193" s="56"/>
      <c r="E193" s="88"/>
      <c r="F193" s="41"/>
      <c r="G193" s="100"/>
      <c r="H193" s="65"/>
      <c r="I193" s="85"/>
      <c r="J193" s="51"/>
      <c r="K193" s="65"/>
    </row>
    <row r="194" spans="1:11">
      <c r="A194" s="42"/>
      <c r="B194" s="64"/>
      <c r="C194" s="45"/>
      <c r="D194" s="45"/>
      <c r="E194" s="88"/>
      <c r="F194" s="41"/>
      <c r="G194" s="100"/>
      <c r="H194" s="65"/>
      <c r="I194" s="85"/>
      <c r="J194" s="51"/>
      <c r="K194" s="65">
        <f>K46+K92</f>
        <v>0</v>
      </c>
    </row>
    <row r="195" spans="1:11">
      <c r="A195" s="42"/>
      <c r="B195" s="64"/>
      <c r="C195" s="56"/>
      <c r="D195" s="56"/>
      <c r="E195" s="88"/>
      <c r="F195" s="41"/>
      <c r="G195" s="100"/>
      <c r="H195" s="65"/>
      <c r="I195" s="85"/>
      <c r="J195" s="51"/>
      <c r="K195" s="65"/>
    </row>
    <row r="196" spans="1:11">
      <c r="A196" s="42"/>
      <c r="B196" s="64"/>
      <c r="C196" s="45"/>
      <c r="D196" s="45"/>
      <c r="E196" s="88"/>
      <c r="F196" s="41"/>
      <c r="G196" s="100"/>
      <c r="H196" s="65"/>
      <c r="I196" s="85"/>
      <c r="J196" s="51"/>
      <c r="K196" s="65">
        <f>K184</f>
        <v>0</v>
      </c>
    </row>
    <row r="197" spans="1:11">
      <c r="A197" s="42"/>
      <c r="B197" s="64"/>
      <c r="C197" s="56"/>
      <c r="D197" s="56"/>
      <c r="E197" s="88"/>
      <c r="F197" s="41"/>
      <c r="G197" s="100"/>
      <c r="H197" s="65"/>
      <c r="I197" s="85"/>
      <c r="J197" s="51"/>
      <c r="K197" s="65"/>
    </row>
    <row r="198" spans="1:11">
      <c r="A198" s="42"/>
      <c r="B198" s="64"/>
      <c r="C198" s="45"/>
      <c r="D198" s="56"/>
      <c r="E198" s="88"/>
      <c r="F198" s="41"/>
      <c r="G198" s="42"/>
      <c r="H198" s="65"/>
      <c r="I198" s="85"/>
      <c r="J198" s="51"/>
      <c r="K198" s="65"/>
    </row>
    <row r="199" spans="1:11">
      <c r="A199" s="42"/>
      <c r="B199" s="64"/>
      <c r="C199" s="56"/>
      <c r="D199" s="56"/>
      <c r="E199" s="88"/>
      <c r="F199" s="41"/>
      <c r="G199" s="42"/>
      <c r="H199" s="65"/>
      <c r="I199" s="85"/>
      <c r="J199" s="51"/>
      <c r="K199" s="65"/>
    </row>
    <row r="200" spans="1:11">
      <c r="A200" s="27"/>
      <c r="B200" s="66"/>
      <c r="C200" s="25"/>
      <c r="D200" s="25"/>
      <c r="E200" s="50"/>
      <c r="F200" s="41"/>
      <c r="G200" s="42"/>
      <c r="H200" s="31"/>
      <c r="I200" s="85"/>
      <c r="J200" s="51"/>
      <c r="K200" s="31"/>
    </row>
    <row r="201" spans="1:11">
      <c r="A201" s="27"/>
      <c r="B201" s="66"/>
      <c r="C201" s="25"/>
      <c r="D201" s="25"/>
      <c r="E201" s="50"/>
      <c r="F201" s="26"/>
      <c r="G201" s="27"/>
      <c r="H201" s="31"/>
      <c r="I201" s="31"/>
      <c r="J201" s="51"/>
      <c r="K201" s="31"/>
    </row>
    <row r="202" spans="1:11">
      <c r="A202" s="27"/>
      <c r="B202" s="66"/>
      <c r="C202" s="25"/>
      <c r="D202" s="25"/>
      <c r="E202" s="50"/>
      <c r="F202" s="26"/>
      <c r="G202" s="27"/>
      <c r="H202" s="31"/>
      <c r="I202" s="31"/>
      <c r="J202" s="51"/>
      <c r="K202" s="31"/>
    </row>
    <row r="203" spans="1:11">
      <c r="A203" s="27"/>
      <c r="B203" s="66"/>
      <c r="C203" s="25"/>
      <c r="D203" s="25"/>
      <c r="E203" s="50"/>
      <c r="F203" s="26"/>
      <c r="G203" s="27"/>
      <c r="H203" s="31"/>
      <c r="I203" s="31"/>
      <c r="J203" s="51"/>
      <c r="K203" s="31"/>
    </row>
    <row r="204" spans="1:11">
      <c r="A204" s="27"/>
      <c r="B204" s="66"/>
      <c r="C204" s="25"/>
      <c r="D204" s="25"/>
      <c r="E204" s="50"/>
      <c r="F204" s="26"/>
      <c r="G204" s="27"/>
      <c r="H204" s="31"/>
      <c r="I204" s="31"/>
      <c r="J204" s="51"/>
      <c r="K204" s="31"/>
    </row>
    <row r="205" spans="1:11">
      <c r="A205" s="27"/>
      <c r="B205" s="66"/>
      <c r="C205" s="25"/>
      <c r="D205" s="25"/>
      <c r="E205" s="50"/>
      <c r="F205" s="26"/>
      <c r="G205" s="27"/>
      <c r="H205" s="31"/>
      <c r="I205" s="31"/>
      <c r="J205" s="51"/>
      <c r="K205" s="31"/>
    </row>
    <row r="206" spans="1:11">
      <c r="A206" s="27"/>
      <c r="B206" s="66"/>
      <c r="C206" s="25"/>
      <c r="D206" s="25"/>
      <c r="E206" s="50"/>
      <c r="F206" s="26"/>
      <c r="G206" s="27"/>
      <c r="H206" s="31"/>
      <c r="I206" s="31"/>
      <c r="J206" s="51"/>
      <c r="K206" s="31"/>
    </row>
    <row r="207" spans="1:11">
      <c r="A207" s="27"/>
      <c r="B207" s="66"/>
      <c r="C207" s="25"/>
      <c r="D207" s="25"/>
      <c r="E207" s="50"/>
      <c r="F207" s="26"/>
      <c r="G207" s="27"/>
      <c r="H207" s="31"/>
      <c r="I207" s="31"/>
      <c r="J207" s="51"/>
      <c r="K207" s="105">
        <f>SUM(K174:K202)</f>
        <v>14195400</v>
      </c>
    </row>
    <row r="208" spans="1:11">
      <c r="A208" s="27"/>
      <c r="B208" s="66"/>
      <c r="C208" s="25"/>
      <c r="D208" s="25"/>
      <c r="E208" s="50"/>
      <c r="F208" s="26"/>
      <c r="G208" s="27"/>
      <c r="H208" s="31"/>
      <c r="I208" s="31"/>
      <c r="J208" s="51"/>
      <c r="K208" s="105"/>
    </row>
    <row r="209" spans="1:11">
      <c r="A209" s="27"/>
      <c r="B209" s="66"/>
      <c r="C209" s="33"/>
      <c r="D209" s="33" t="s">
        <v>18</v>
      </c>
      <c r="E209" s="50"/>
      <c r="F209" s="26"/>
      <c r="G209" s="27"/>
      <c r="H209" s="31"/>
      <c r="I209" s="31"/>
      <c r="J209" s="51"/>
      <c r="K209" s="105"/>
    </row>
    <row r="210" spans="1:11">
      <c r="A210" s="27"/>
      <c r="B210" s="66"/>
      <c r="C210" s="33"/>
      <c r="D210" s="90"/>
      <c r="E210" s="50"/>
      <c r="F210" s="26"/>
      <c r="G210" s="27"/>
      <c r="H210" s="31"/>
      <c r="I210" s="31"/>
      <c r="J210" s="51"/>
      <c r="K210" s="105"/>
    </row>
    <row r="211" spans="1:11">
      <c r="A211" s="27"/>
      <c r="B211" s="66"/>
      <c r="C211" s="33"/>
      <c r="D211" s="36" t="s">
        <v>57</v>
      </c>
      <c r="E211" s="50"/>
      <c r="F211" s="26"/>
      <c r="G211" s="27"/>
      <c r="H211" s="31"/>
      <c r="I211" s="31"/>
      <c r="J211" s="51"/>
      <c r="K211" s="105">
        <f>1%*K207</f>
        <v>141954</v>
      </c>
    </row>
    <row r="212" spans="1:11">
      <c r="A212" s="27"/>
      <c r="B212" s="66"/>
      <c r="C212" s="33"/>
      <c r="D212" s="36" t="s">
        <v>58</v>
      </c>
      <c r="E212" s="50"/>
      <c r="F212" s="26"/>
      <c r="G212" s="27"/>
      <c r="H212" s="31"/>
      <c r="I212" s="31"/>
      <c r="J212" s="51"/>
      <c r="K212" s="105">
        <f>5%*K207</f>
        <v>709770</v>
      </c>
    </row>
    <row r="213" spans="1:11">
      <c r="A213" s="27"/>
      <c r="B213" s="66"/>
      <c r="C213" s="33"/>
      <c r="D213" s="36" t="s">
        <v>59</v>
      </c>
      <c r="E213" s="50"/>
      <c r="F213" s="26"/>
      <c r="G213" s="27"/>
      <c r="H213" s="31"/>
      <c r="I213" s="31"/>
      <c r="J213" s="51"/>
      <c r="K213" s="76">
        <f>25%*K207</f>
        <v>3548850</v>
      </c>
    </row>
    <row r="214" spans="1:11">
      <c r="A214" s="27"/>
      <c r="B214" s="66"/>
      <c r="C214" s="33"/>
      <c r="D214" s="90" t="s">
        <v>63</v>
      </c>
      <c r="E214" s="50"/>
      <c r="F214" s="26"/>
      <c r="G214" s="27"/>
      <c r="H214" s="31"/>
      <c r="I214" s="31"/>
      <c r="J214" s="51"/>
      <c r="K214" s="76"/>
    </row>
    <row r="215" spans="1:11">
      <c r="A215" s="27"/>
      <c r="B215" s="66"/>
      <c r="C215" s="33"/>
      <c r="D215" s="33"/>
      <c r="E215" s="50"/>
      <c r="F215" s="26"/>
      <c r="G215" s="27"/>
      <c r="H215" s="31"/>
      <c r="I215" s="31"/>
      <c r="J215" s="51"/>
      <c r="K215" s="31"/>
    </row>
    <row r="216" spans="1:11">
      <c r="A216" s="27"/>
      <c r="B216" s="66"/>
      <c r="C216" s="33"/>
      <c r="D216" s="33"/>
      <c r="E216" s="50"/>
      <c r="F216" s="26"/>
      <c r="G216" s="27"/>
      <c r="H216" s="31"/>
      <c r="I216" s="31"/>
      <c r="J216" s="51"/>
      <c r="K216" s="31"/>
    </row>
    <row r="217" spans="1:11">
      <c r="A217" s="27"/>
      <c r="B217" s="66"/>
      <c r="C217" s="33"/>
      <c r="D217" s="121" t="s">
        <v>98</v>
      </c>
      <c r="E217" s="50"/>
      <c r="F217" s="26"/>
      <c r="G217" s="27"/>
      <c r="H217" s="31"/>
      <c r="I217" s="31"/>
      <c r="J217" s="51"/>
      <c r="K217" s="31"/>
    </row>
    <row r="218" spans="1:11">
      <c r="A218" s="27"/>
      <c r="B218" s="83"/>
      <c r="C218" s="68"/>
      <c r="D218" s="68"/>
      <c r="E218" s="70"/>
      <c r="F218" s="117"/>
      <c r="G218" s="69"/>
      <c r="H218" s="84"/>
      <c r="I218" s="84"/>
      <c r="J218" s="51"/>
      <c r="K218" s="84"/>
    </row>
    <row r="219" spans="1:11" ht="17.25" thickBot="1">
      <c r="A219" s="60"/>
      <c r="B219" s="20"/>
      <c r="C219" s="53" t="s">
        <v>14</v>
      </c>
      <c r="D219" s="53"/>
      <c r="E219" s="58"/>
      <c r="F219" s="57"/>
      <c r="G219" s="57"/>
      <c r="H219" s="48" t="s">
        <v>62</v>
      </c>
      <c r="I219" s="59">
        <f>SUM(I174:I218)</f>
        <v>0</v>
      </c>
      <c r="J219" s="102"/>
      <c r="K219" s="106">
        <f>SUM(K207:K214)</f>
        <v>18595974</v>
      </c>
    </row>
    <row r="220" spans="1:11" ht="17.25" thickTop="1">
      <c r="A220" s="25"/>
    </row>
    <row r="221" spans="1:11">
      <c r="A221" s="25"/>
    </row>
    <row r="222" spans="1:11">
      <c r="A222" s="25"/>
    </row>
    <row r="223" spans="1:11">
      <c r="A223" s="25"/>
    </row>
    <row r="224" spans="1:11">
      <c r="A224" s="25"/>
    </row>
    <row r="225" spans="1:1">
      <c r="A225" s="25"/>
    </row>
    <row r="226" spans="1:1">
      <c r="A226" s="25"/>
    </row>
    <row r="227" spans="1:1">
      <c r="A227" s="25"/>
    </row>
    <row r="228" spans="1:1">
      <c r="A228" s="25"/>
    </row>
    <row r="229" spans="1:1">
      <c r="A229" s="25"/>
    </row>
    <row r="230" spans="1:1">
      <c r="A230" s="25"/>
    </row>
    <row r="231" spans="1:1">
      <c r="A231" s="25"/>
    </row>
  </sheetData>
  <phoneticPr fontId="0" type="noConversion"/>
  <pageMargins left="0.51181102362204722" right="0.43307086614173229" top="0.51181102362204722" bottom="0.51181102362204722" header="0.23622047244094491" footer="0.23622047244094491"/>
  <pageSetup scale="82" orientation="portrait" horizontalDpi="300" verticalDpi="300" r:id="rId1"/>
  <headerFooter alignWithMargins="0">
    <oddHeader>&amp;LIPONGA GUARDIAN SHELTER&amp;RHEALTH SECTOR</oddHeader>
    <oddFooter>&amp;LKARONGA DISTRICT COUNCIL</oddFooter>
  </headerFooter>
  <rowBreaks count="4" manualBreakCount="4">
    <brk id="33" min="1" max="10" man="1"/>
    <brk id="79" min="1" max="10" man="1"/>
    <brk id="127" min="1" max="10" man="1"/>
    <brk id="165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SHELD</vt:lpstr>
      <vt:lpstr>SHELD!Print_Area</vt:lpstr>
    </vt:vector>
  </TitlesOfParts>
  <Company>F&amp;W Partnership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Kamwela</cp:lastModifiedBy>
  <cp:lastPrinted>2007-09-19T01:46:17Z</cp:lastPrinted>
  <dcterms:created xsi:type="dcterms:W3CDTF">2001-03-29T13:40:32Z</dcterms:created>
  <dcterms:modified xsi:type="dcterms:W3CDTF">2007-09-19T01:47:06Z</dcterms:modified>
</cp:coreProperties>
</file>